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aner\Desktop\Research\Budget community\Research\DD1416 reprogramming\"/>
    </mc:Choice>
  </mc:AlternateContent>
  <xr:revisionPtr revIDLastSave="0" documentId="13_ncr:1_{DB1F145B-8958-4086-B719-C157A23DD103}" xr6:coauthVersionLast="36" xr6:coauthVersionMax="36" xr10:uidLastSave="{00000000-0000-0000-0000-000000000000}"/>
  <bookViews>
    <workbookView xWindow="0" yWindow="0" windowWidth="11520" windowHeight="6285" tabRatio="787" xr2:uid="{B358670F-C48E-4E84-8DD5-60CF46F94BBE}"/>
  </bookViews>
  <sheets>
    <sheet name="ATR history" sheetId="3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7" l="1"/>
  <c r="L29" i="37"/>
  <c r="M29" i="37"/>
  <c r="N29" i="37"/>
  <c r="O29" i="37"/>
  <c r="P29" i="37"/>
  <c r="Q29" i="37"/>
  <c r="R29" i="37"/>
  <c r="F30" i="37"/>
  <c r="L30" i="37"/>
  <c r="M30" i="37"/>
  <c r="N30" i="37"/>
  <c r="O30" i="37"/>
  <c r="P30" i="37"/>
  <c r="Q30" i="37"/>
  <c r="R30" i="37"/>
  <c r="F31" i="37"/>
  <c r="L31" i="37"/>
  <c r="M31" i="37"/>
  <c r="N31" i="37"/>
  <c r="O31" i="37"/>
  <c r="P31" i="37"/>
  <c r="Q31" i="37"/>
  <c r="R31" i="37"/>
  <c r="F32" i="37"/>
  <c r="L32" i="37"/>
  <c r="M32" i="37"/>
  <c r="N32" i="37"/>
  <c r="O32" i="37"/>
  <c r="P32" i="37"/>
  <c r="Q32" i="37"/>
  <c r="R32" i="37"/>
  <c r="F33" i="37"/>
  <c r="L33" i="37"/>
  <c r="M33" i="37"/>
  <c r="N33" i="37"/>
  <c r="O33" i="37"/>
  <c r="P33" i="37"/>
  <c r="Q33" i="37"/>
  <c r="R33" i="37"/>
  <c r="F48" i="37" l="1"/>
  <c r="S48" i="37" s="1"/>
  <c r="F43" i="37"/>
  <c r="S43" i="37" s="1"/>
  <c r="L43" i="37"/>
  <c r="M43" i="37"/>
  <c r="N43" i="37"/>
  <c r="O43" i="37"/>
  <c r="P43" i="37"/>
  <c r="Q43" i="37"/>
  <c r="L44" i="37"/>
  <c r="M44" i="37"/>
  <c r="N44" i="37"/>
  <c r="O44" i="37"/>
  <c r="P44" i="37"/>
  <c r="Q44" i="37"/>
  <c r="L45" i="37"/>
  <c r="M45" i="37"/>
  <c r="N45" i="37"/>
  <c r="O45" i="37"/>
  <c r="P45" i="37"/>
  <c r="Q45" i="37"/>
  <c r="L46" i="37"/>
  <c r="M46" i="37"/>
  <c r="N46" i="37"/>
  <c r="O46" i="37"/>
  <c r="P46" i="37"/>
  <c r="Q46" i="37"/>
  <c r="L47" i="37"/>
  <c r="M47" i="37"/>
  <c r="N47" i="37"/>
  <c r="O47" i="37"/>
  <c r="P47" i="37"/>
  <c r="Q47" i="37"/>
  <c r="L48" i="37"/>
  <c r="M48" i="37"/>
  <c r="N48" i="37"/>
  <c r="O48" i="37"/>
  <c r="P48" i="37"/>
  <c r="Q48" i="37"/>
  <c r="L49" i="37"/>
  <c r="M49" i="37"/>
  <c r="N49" i="37"/>
  <c r="O49" i="37"/>
  <c r="P49" i="37"/>
  <c r="Q49" i="37"/>
  <c r="L50" i="37"/>
  <c r="M50" i="37"/>
  <c r="N50" i="37"/>
  <c r="O50" i="37"/>
  <c r="P50" i="37"/>
  <c r="Q50" i="37"/>
  <c r="L51" i="37"/>
  <c r="M51" i="37"/>
  <c r="N51" i="37"/>
  <c r="O51" i="37"/>
  <c r="P51" i="37"/>
  <c r="Q51" i="37"/>
  <c r="L52" i="37"/>
  <c r="M52" i="37"/>
  <c r="N52" i="37"/>
  <c r="O52" i="37"/>
  <c r="P52" i="37"/>
  <c r="Q52" i="37"/>
  <c r="L53" i="37"/>
  <c r="M53" i="37"/>
  <c r="N53" i="37"/>
  <c r="O53" i="37"/>
  <c r="P53" i="37"/>
  <c r="Q53" i="37"/>
  <c r="L54" i="37"/>
  <c r="M54" i="37"/>
  <c r="N54" i="37"/>
  <c r="O54" i="37"/>
  <c r="P54" i="37"/>
  <c r="Q54" i="37"/>
  <c r="L55" i="37"/>
  <c r="M55" i="37"/>
  <c r="N55" i="37"/>
  <c r="O55" i="37"/>
  <c r="P55" i="37"/>
  <c r="Q55" i="37"/>
  <c r="L56" i="37"/>
  <c r="M56" i="37"/>
  <c r="N56" i="37"/>
  <c r="O56" i="37"/>
  <c r="P56" i="37"/>
  <c r="Q56" i="37"/>
  <c r="L57" i="37"/>
  <c r="M57" i="37"/>
  <c r="N57" i="37"/>
  <c r="O57" i="37"/>
  <c r="P57" i="37"/>
  <c r="Q57" i="37"/>
  <c r="L58" i="37"/>
  <c r="M58" i="37"/>
  <c r="N58" i="37"/>
  <c r="O58" i="37"/>
  <c r="P58" i="37"/>
  <c r="Q58" i="37"/>
  <c r="L59" i="37"/>
  <c r="M59" i="37"/>
  <c r="N59" i="37"/>
  <c r="O59" i="37"/>
  <c r="P59" i="37"/>
  <c r="Q59" i="37"/>
  <c r="F44" i="37"/>
  <c r="R44" i="37" s="1"/>
  <c r="F45" i="37"/>
  <c r="R45" i="37" s="1"/>
  <c r="F46" i="37"/>
  <c r="S46" i="37" s="1"/>
  <c r="F47" i="37"/>
  <c r="R47" i="37" s="1"/>
  <c r="F49" i="37"/>
  <c r="S49" i="37" s="1"/>
  <c r="F50" i="37"/>
  <c r="R50" i="37" s="1"/>
  <c r="F51" i="37"/>
  <c r="S51" i="37" s="1"/>
  <c r="F52" i="37"/>
  <c r="R52" i="37" s="1"/>
  <c r="F53" i="37"/>
  <c r="S53" i="37" s="1"/>
  <c r="F54" i="37"/>
  <c r="R54" i="37" s="1"/>
  <c r="F55" i="37"/>
  <c r="S55" i="37" s="1"/>
  <c r="F56" i="37"/>
  <c r="S56" i="37" s="1"/>
  <c r="F57" i="37"/>
  <c r="S57" i="37" s="1"/>
  <c r="F58" i="37"/>
  <c r="R58" i="37" s="1"/>
  <c r="F59" i="37"/>
  <c r="S59" i="37" s="1"/>
  <c r="R48" i="37" l="1"/>
  <c r="S52" i="37"/>
  <c r="R56" i="37"/>
  <c r="S47" i="37"/>
  <c r="S50" i="37"/>
  <c r="S44" i="37"/>
  <c r="S58" i="37"/>
  <c r="R43" i="37"/>
  <c r="S54" i="37"/>
  <c r="R55" i="37"/>
  <c r="R51" i="37"/>
  <c r="R57" i="37"/>
  <c r="R53" i="37"/>
  <c r="R49" i="37"/>
  <c r="S45" i="37"/>
  <c r="R46" i="37"/>
  <c r="R59" i="37"/>
  <c r="L62" i="37"/>
  <c r="M62" i="37"/>
  <c r="N62" i="37"/>
  <c r="O62" i="37"/>
  <c r="P62" i="37"/>
  <c r="Q62" i="37"/>
  <c r="R38" i="37"/>
  <c r="R41" i="37"/>
  <c r="R40" i="37"/>
  <c r="R39" i="37"/>
  <c r="R37" i="37"/>
  <c r="R36" i="37"/>
  <c r="R35" i="37"/>
  <c r="R34" i="37"/>
  <c r="R28" i="37"/>
  <c r="R27" i="37"/>
  <c r="R26" i="37"/>
  <c r="R25" i="37"/>
  <c r="R24" i="37"/>
  <c r="R23" i="37"/>
  <c r="R22" i="37"/>
  <c r="R21" i="37"/>
  <c r="R20" i="37"/>
  <c r="R19" i="37"/>
  <c r="R18" i="37"/>
  <c r="R17" i="37"/>
  <c r="R16" i="37"/>
  <c r="R15" i="37"/>
  <c r="R14" i="37"/>
  <c r="R13" i="37"/>
  <c r="R12" i="37"/>
  <c r="R11" i="37"/>
  <c r="R10" i="37"/>
  <c r="R9" i="37"/>
  <c r="R8" i="37"/>
  <c r="R7" i="37"/>
  <c r="R6" i="37"/>
  <c r="M42" i="37"/>
  <c r="N42" i="37"/>
  <c r="O42" i="37"/>
  <c r="P42" i="37"/>
  <c r="Q42" i="37"/>
  <c r="M60" i="37"/>
  <c r="N60" i="37"/>
  <c r="O60" i="37"/>
  <c r="P60" i="37"/>
  <c r="Q60" i="37"/>
  <c r="M61" i="37"/>
  <c r="N61" i="37"/>
  <c r="O61" i="37"/>
  <c r="P61" i="37"/>
  <c r="Q61" i="37"/>
  <c r="F42" i="37"/>
  <c r="S42" i="37" s="1"/>
  <c r="F60" i="37"/>
  <c r="S60" i="37" s="1"/>
  <c r="F61" i="37"/>
  <c r="R61" i="37" s="1"/>
  <c r="F62" i="37"/>
  <c r="R62" i="37" s="1"/>
  <c r="L61" i="37"/>
  <c r="L60" i="37"/>
  <c r="L42" i="37"/>
  <c r="R60" i="37" l="1"/>
  <c r="S62" i="37"/>
  <c r="S61" i="37"/>
  <c r="R42" i="37"/>
  <c r="M40" i="37"/>
  <c r="N40" i="37"/>
  <c r="O40" i="37"/>
  <c r="P40" i="37"/>
  <c r="M41" i="37"/>
  <c r="N41" i="37"/>
  <c r="O41" i="37"/>
  <c r="P41" i="37"/>
  <c r="L34" i="37"/>
  <c r="L35" i="37"/>
  <c r="L36" i="37"/>
  <c r="L37" i="37"/>
  <c r="L38" i="37"/>
  <c r="L39" i="37"/>
  <c r="L40" i="37"/>
  <c r="L41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6" i="37"/>
  <c r="Q7" i="37"/>
  <c r="Q8" i="37"/>
  <c r="Q9" i="37"/>
  <c r="Q10" i="37"/>
  <c r="Q11" i="37"/>
  <c r="Q12" i="37"/>
  <c r="Q13" i="37"/>
  <c r="Q14" i="37"/>
  <c r="Q15" i="37"/>
  <c r="Q16" i="37"/>
  <c r="Q17" i="37"/>
  <c r="Q18" i="37"/>
  <c r="Q19" i="37"/>
  <c r="Q20" i="37"/>
  <c r="Q21" i="37"/>
  <c r="Q22" i="37"/>
  <c r="Q23" i="37"/>
  <c r="Q24" i="37"/>
  <c r="Q25" i="37"/>
  <c r="Q26" i="37"/>
  <c r="Q27" i="37"/>
  <c r="Q28" i="37"/>
  <c r="Q6" i="37"/>
  <c r="F34" i="37"/>
  <c r="S34" i="37" s="1"/>
  <c r="F35" i="37"/>
  <c r="Q35" i="37" s="1"/>
  <c r="F36" i="37"/>
  <c r="Q36" i="37" s="1"/>
  <c r="F37" i="37"/>
  <c r="S37" i="37" s="1"/>
  <c r="F38" i="37"/>
  <c r="S38" i="37" s="1"/>
  <c r="F39" i="37"/>
  <c r="Q39" i="37" s="1"/>
  <c r="F40" i="37"/>
  <c r="Q40" i="37" s="1"/>
  <c r="F41" i="37"/>
  <c r="S41" i="37" s="1"/>
  <c r="M39" i="37"/>
  <c r="N39" i="37"/>
  <c r="O39" i="37"/>
  <c r="P39" i="37"/>
  <c r="M38" i="37"/>
  <c r="N38" i="37"/>
  <c r="O38" i="37"/>
  <c r="P38" i="37"/>
  <c r="M37" i="37"/>
  <c r="N37" i="37"/>
  <c r="O37" i="37"/>
  <c r="P37" i="37"/>
  <c r="M36" i="37"/>
  <c r="N36" i="37"/>
  <c r="O36" i="37"/>
  <c r="P36" i="37"/>
  <c r="M35" i="37"/>
  <c r="N35" i="37"/>
  <c r="O35" i="37"/>
  <c r="P35" i="37"/>
  <c r="M34" i="37"/>
  <c r="N34" i="37"/>
  <c r="O34" i="37"/>
  <c r="P34" i="37"/>
  <c r="F11" i="37"/>
  <c r="M11" i="37" s="1"/>
  <c r="N11" i="37"/>
  <c r="O11" i="37"/>
  <c r="P11" i="37"/>
  <c r="F10" i="37"/>
  <c r="S10" i="37" s="1"/>
  <c r="N10" i="37"/>
  <c r="O10" i="37"/>
  <c r="P10" i="37"/>
  <c r="M10" i="37" l="1"/>
  <c r="Q38" i="37"/>
  <c r="Q34" i="37"/>
  <c r="S11" i="37"/>
  <c r="S40" i="37"/>
  <c r="S36" i="37"/>
  <c r="Q41" i="37"/>
  <c r="Q37" i="37"/>
  <c r="S39" i="37"/>
  <c r="S35" i="37"/>
  <c r="N7" i="37" l="1"/>
  <c r="O7" i="37"/>
  <c r="P7" i="37"/>
  <c r="N8" i="37"/>
  <c r="O8" i="37"/>
  <c r="P8" i="37"/>
  <c r="N9" i="37"/>
  <c r="O9" i="37"/>
  <c r="P9" i="37"/>
  <c r="M12" i="37"/>
  <c r="O12" i="37"/>
  <c r="P12" i="37"/>
  <c r="M13" i="37"/>
  <c r="O13" i="37"/>
  <c r="P13" i="37"/>
  <c r="M14" i="37"/>
  <c r="O14" i="37"/>
  <c r="P14" i="37"/>
  <c r="M15" i="37"/>
  <c r="O15" i="37"/>
  <c r="P15" i="37"/>
  <c r="M16" i="37"/>
  <c r="N16" i="37"/>
  <c r="P16" i="37"/>
  <c r="M17" i="37"/>
  <c r="N17" i="37"/>
  <c r="P17" i="37"/>
  <c r="M18" i="37"/>
  <c r="N18" i="37"/>
  <c r="P18" i="37"/>
  <c r="M19" i="37"/>
  <c r="N19" i="37"/>
  <c r="O19" i="37"/>
  <c r="M20" i="37"/>
  <c r="N20" i="37"/>
  <c r="O20" i="37"/>
  <c r="M21" i="37"/>
  <c r="N21" i="37"/>
  <c r="O21" i="37"/>
  <c r="M22" i="37"/>
  <c r="N22" i="37"/>
  <c r="O22" i="37"/>
  <c r="M23" i="37"/>
  <c r="N23" i="37"/>
  <c r="O23" i="37"/>
  <c r="M24" i="37"/>
  <c r="N24" i="37"/>
  <c r="O24" i="37"/>
  <c r="M25" i="37"/>
  <c r="N25" i="37"/>
  <c r="O25" i="37"/>
  <c r="M26" i="37"/>
  <c r="N26" i="37"/>
  <c r="O26" i="37"/>
  <c r="M27" i="37"/>
  <c r="N27" i="37"/>
  <c r="O27" i="37"/>
  <c r="M28" i="37"/>
  <c r="N28" i="37"/>
  <c r="O28" i="37"/>
  <c r="N6" i="37"/>
  <c r="O6" i="37"/>
  <c r="P6" i="37"/>
  <c r="F7" i="37"/>
  <c r="S7" i="37" s="1"/>
  <c r="F8" i="37"/>
  <c r="S8" i="37" s="1"/>
  <c r="F9" i="37"/>
  <c r="S9" i="37" s="1"/>
  <c r="F12" i="37"/>
  <c r="S12" i="37" s="1"/>
  <c r="F13" i="37"/>
  <c r="S13" i="37" s="1"/>
  <c r="F14" i="37"/>
  <c r="S14" i="37" s="1"/>
  <c r="F15" i="37"/>
  <c r="S15" i="37" s="1"/>
  <c r="F16" i="37"/>
  <c r="S16" i="37" s="1"/>
  <c r="F17" i="37"/>
  <c r="S17" i="37" s="1"/>
  <c r="F18" i="37"/>
  <c r="S18" i="37" s="1"/>
  <c r="F19" i="37"/>
  <c r="F20" i="37"/>
  <c r="F21" i="37"/>
  <c r="F22" i="37"/>
  <c r="F23" i="37"/>
  <c r="F24" i="37"/>
  <c r="F25" i="37"/>
  <c r="F26" i="37"/>
  <c r="F27" i="37"/>
  <c r="F28" i="37"/>
  <c r="F6" i="37"/>
  <c r="S6" i="37" l="1"/>
  <c r="M6" i="37"/>
  <c r="P26" i="37"/>
  <c r="S26" i="37"/>
  <c r="P22" i="37"/>
  <c r="S22" i="37"/>
  <c r="N12" i="37"/>
  <c r="M7" i="37"/>
  <c r="P25" i="37"/>
  <c r="S25" i="37"/>
  <c r="P21" i="37"/>
  <c r="S21" i="37"/>
  <c r="O18" i="37"/>
  <c r="N15" i="37"/>
  <c r="P28" i="37"/>
  <c r="S28" i="37"/>
  <c r="P24" i="37"/>
  <c r="S24" i="37"/>
  <c r="P20" i="37"/>
  <c r="S20" i="37"/>
  <c r="O17" i="37"/>
  <c r="N14" i="37"/>
  <c r="M9" i="37"/>
  <c r="P27" i="37"/>
  <c r="S27" i="37"/>
  <c r="P23" i="37"/>
  <c r="S23" i="37"/>
  <c r="P19" i="37"/>
  <c r="S19" i="37"/>
  <c r="O16" i="37"/>
  <c r="N13" i="37"/>
  <c r="M8" i="37"/>
</calcChain>
</file>

<file path=xl/sharedStrings.xml><?xml version="1.0" encoding="utf-8"?>
<sst xmlns="http://schemas.openxmlformats.org/spreadsheetml/2006/main" count="184" uniqueCount="26">
  <si>
    <t>ATR</t>
  </si>
  <si>
    <t>Year</t>
  </si>
  <si>
    <t>Source</t>
  </si>
  <si>
    <t>Type</t>
  </si>
  <si>
    <t>"Actions submitted to congressional committees"</t>
  </si>
  <si>
    <t>Fisher, 1975</t>
  </si>
  <si>
    <t>"Defense reprogrammings"</t>
  </si>
  <si>
    <t>Reprogrammings in RDT&amp;E, and Procurement of Aircraft, Missiles, and Ships</t>
  </si>
  <si>
    <t>Congress Report, 1965</t>
  </si>
  <si>
    <t>Comments</t>
  </si>
  <si>
    <t>Not including milcon, 409M</t>
  </si>
  <si>
    <t>Not including milcon, 498M</t>
  </si>
  <si>
    <t>"To Date" - Not including milcon, 358</t>
  </si>
  <si>
    <t>Hearing, 1985</t>
  </si>
  <si>
    <t>Fritsch, 2020</t>
  </si>
  <si>
    <t>Lofgren, 2022</t>
  </si>
  <si>
    <t>DoD budget</t>
  </si>
  <si>
    <t>% of budget</t>
  </si>
  <si>
    <t>"Less than $1 billion"</t>
  </si>
  <si>
    <t>Roum, 2007</t>
  </si>
  <si>
    <t>Prior Approval ATR, no IR</t>
  </si>
  <si>
    <t>Prior Approval ATR</t>
  </si>
  <si>
    <t>McGarry, 2020</t>
  </si>
  <si>
    <t>DD 1416 IR+PA, ATRs in appropriation year, not in year approved.</t>
  </si>
  <si>
    <t>ATR+IR</t>
  </si>
  <si>
    <t>Prior Approval ATR $B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</si>
</sst>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71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0" applyNumberFormat="1"/>
    <xf numFmtId="43" fontId="0" fillId="0" borderId="0" xfId="0" applyNumberFormat="1"/>
    <xf numFmtId="9" fontId="0" fillId="0" borderId="0" xfId="1" applyFont="1"/>
    <xf numFmtId="9" fontId="0" fillId="0" borderId="0" xfId="1" applyNumberFormat="1" applyFont="1"/>
    <xf numFmtId="14" fontId="0" fillId="0" borderId="0" xfId="0" applyNumberFormat="1"/>
    <xf numFmtId="171" fontId="0" fillId="0" borderId="0" xfId="0" applyNumberFormat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09186351706034E-2"/>
          <c:y val="0.18137053285805685"/>
          <c:w val="0.88684636920384952"/>
          <c:h val="0.69841569065246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'ATR history'!$M$5</c:f>
              <c:strCache>
                <c:ptCount val="1"/>
                <c:pt idx="0">
                  <c:v>Fisher, 1975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'ATR history'!$L$6:$L$41</c:f>
              <c:numCache>
                <c:formatCode>General</c:formatCode>
                <c:ptCount val="36"/>
                <c:pt idx="0">
                  <c:v>1961</c:v>
                </c:pt>
                <c:pt idx="1">
                  <c:v>1967</c:v>
                </c:pt>
                <c:pt idx="2">
                  <c:v>1968</c:v>
                </c:pt>
                <c:pt idx="3">
                  <c:v>1971</c:v>
                </c:pt>
                <c:pt idx="4">
                  <c:v>1973</c:v>
                </c:pt>
                <c:pt idx="5">
                  <c:v>1974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</c:numCache>
            </c:numRef>
          </c:xVal>
          <c:yVal>
            <c:numRef>
              <c:f>'ATR history'!$M$6:$M$41</c:f>
              <c:numCache>
                <c:formatCode>0%</c:formatCode>
                <c:ptCount val="36"/>
                <c:pt idx="0">
                  <c:v>7.6182838813151563E-2</c:v>
                </c:pt>
                <c:pt idx="1">
                  <c:v>4.3367346938775503E-2</c:v>
                </c:pt>
                <c:pt idx="2">
                  <c:v>5.6919245819992886E-2</c:v>
                </c:pt>
                <c:pt idx="3">
                  <c:v>4.2177914110429447E-2</c:v>
                </c:pt>
                <c:pt idx="4">
                  <c:v>1.0860866582828399E-2</c:v>
                </c:pt>
                <c:pt idx="5">
                  <c:v>1.0640681003584229E-2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E9-43D7-A140-6F79499CE430}"/>
            </c:ext>
          </c:extLst>
        </c:ser>
        <c:ser>
          <c:idx val="7"/>
          <c:order val="1"/>
          <c:tx>
            <c:strRef>
              <c:f>'ATR history'!$R$5</c:f>
              <c:strCache>
                <c:ptCount val="1"/>
                <c:pt idx="0">
                  <c:v>McGarry, 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'ATR history'!$L$6:$L$62</c:f>
              <c:numCache>
                <c:formatCode>General</c:formatCode>
                <c:ptCount val="57"/>
                <c:pt idx="0">
                  <c:v>1961</c:v>
                </c:pt>
                <c:pt idx="1">
                  <c:v>1967</c:v>
                </c:pt>
                <c:pt idx="2">
                  <c:v>1968</c:v>
                </c:pt>
                <c:pt idx="3">
                  <c:v>1971</c:v>
                </c:pt>
                <c:pt idx="4">
                  <c:v>1973</c:v>
                </c:pt>
                <c:pt idx="5">
                  <c:v>1974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2015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  <c:pt idx="49">
                  <c:v>2012</c:v>
                </c:pt>
                <c:pt idx="50">
                  <c:v>2013</c:v>
                </c:pt>
                <c:pt idx="51">
                  <c:v>2014</c:v>
                </c:pt>
                <c:pt idx="52">
                  <c:v>2015</c:v>
                </c:pt>
                <c:pt idx="53">
                  <c:v>2016</c:v>
                </c:pt>
                <c:pt idx="54">
                  <c:v>2017</c:v>
                </c:pt>
                <c:pt idx="55">
                  <c:v>2018</c:v>
                </c:pt>
                <c:pt idx="56">
                  <c:v>2019</c:v>
                </c:pt>
              </c:numCache>
            </c:numRef>
          </c:xVal>
          <c:yVal>
            <c:numRef>
              <c:f>'ATR history'!$R$6:$R$62</c:f>
              <c:numCache>
                <c:formatCode>0%</c:formatCode>
                <c:ptCount val="5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1.2621680892352839E-2</c:v>
                </c:pt>
                <c:pt idx="37">
                  <c:v>2.6555031397419476E-3</c:v>
                </c:pt>
                <c:pt idx="38">
                  <c:v>8.34815105029987E-3</c:v>
                </c:pt>
                <c:pt idx="39">
                  <c:v>4.280505205305713E-3</c:v>
                </c:pt>
                <c:pt idx="40">
                  <c:v>7.0823780446280619E-3</c:v>
                </c:pt>
                <c:pt idx="41">
                  <c:v>1.0223123732251522E-2</c:v>
                </c:pt>
                <c:pt idx="42">
                  <c:v>1.6504126031507877E-2</c:v>
                </c:pt>
                <c:pt idx="43">
                  <c:v>2.0256474549557618E-2</c:v>
                </c:pt>
                <c:pt idx="44">
                  <c:v>1.5434454451398428E-2</c:v>
                </c:pt>
                <c:pt idx="45">
                  <c:v>3.1822888117424931E-2</c:v>
                </c:pt>
                <c:pt idx="46">
                  <c:v>1.0171124206708976E-2</c:v>
                </c:pt>
                <c:pt idx="47">
                  <c:v>1.1829108006666577E-2</c:v>
                </c:pt>
                <c:pt idx="48">
                  <c:v>1.4781533717050606E-2</c:v>
                </c:pt>
                <c:pt idx="49">
                  <c:v>1.5016340094593291E-2</c:v>
                </c:pt>
                <c:pt idx="50">
                  <c:v>1.5164230084065781E-2</c:v>
                </c:pt>
                <c:pt idx="51">
                  <c:v>1.1546951944302939E-2</c:v>
                </c:pt>
                <c:pt idx="52">
                  <c:v>1.2463909881198429E-2</c:v>
                </c:pt>
                <c:pt idx="53">
                  <c:v>1.4675085174882006E-2</c:v>
                </c:pt>
                <c:pt idx="54">
                  <c:v>7.452647854657905E-3</c:v>
                </c:pt>
                <c:pt idx="55">
                  <c:v>9.1136866474234041E-3</c:v>
                </c:pt>
                <c:pt idx="56">
                  <c:v>6.1359754014349167E-3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F6-42F4-A399-D0983D610653}"/>
            </c:ext>
          </c:extLst>
        </c:ser>
        <c:ser>
          <c:idx val="6"/>
          <c:order val="2"/>
          <c:tx>
            <c:strRef>
              <c:f>'ATR history'!$S$5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xVal>
            <c:numRef>
              <c:f>'ATR history'!$L$6:$L$41</c:f>
              <c:numCache>
                <c:formatCode>General</c:formatCode>
                <c:ptCount val="36"/>
                <c:pt idx="0">
                  <c:v>1961</c:v>
                </c:pt>
                <c:pt idx="1">
                  <c:v>1967</c:v>
                </c:pt>
                <c:pt idx="2">
                  <c:v>1968</c:v>
                </c:pt>
                <c:pt idx="3">
                  <c:v>1971</c:v>
                </c:pt>
                <c:pt idx="4">
                  <c:v>1973</c:v>
                </c:pt>
                <c:pt idx="5">
                  <c:v>1974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</c:numCache>
            </c:numRef>
          </c:xVal>
          <c:yVal>
            <c:numRef>
              <c:f>'ATR history'!$S$6:$S$41</c:f>
              <c:numCache>
                <c:formatCode>0%</c:formatCode>
                <c:ptCount val="36"/>
                <c:pt idx="0">
                  <c:v>7.6182838813151563E-2</c:v>
                </c:pt>
                <c:pt idx="1">
                  <c:v>4.3367346938775503E-2</c:v>
                </c:pt>
                <c:pt idx="2">
                  <c:v>5.6919245819992886E-2</c:v>
                </c:pt>
                <c:pt idx="3">
                  <c:v>4.2177914110429447E-2</c:v>
                </c:pt>
                <c:pt idx="4">
                  <c:v>1.0860866582828399E-2</c:v>
                </c:pt>
                <c:pt idx="5">
                  <c:v>1.0640681003584229E-2</c:v>
                </c:pt>
                <c:pt idx="6">
                  <c:v>7.6002405773857251E-2</c:v>
                </c:pt>
                <c:pt idx="7">
                  <c:v>3.4931381518755716E-2</c:v>
                </c:pt>
                <c:pt idx="8">
                  <c:v>3.3277185102002622E-2</c:v>
                </c:pt>
                <c:pt idx="9">
                  <c:v>2.0123419626730886E-2</c:v>
                </c:pt>
                <c:pt idx="10">
                  <c:v>1.1314505661728506E-2</c:v>
                </c:pt>
                <c:pt idx="11">
                  <c:v>6.7060983071588814E-3</c:v>
                </c:pt>
                <c:pt idx="12">
                  <c:v>8.2010582010582003E-3</c:v>
                </c:pt>
                <c:pt idx="13">
                  <c:v>2.0048762190547634E-2</c:v>
                </c:pt>
                <c:pt idx="14">
                  <c:v>2.3963892968442167E-2</c:v>
                </c:pt>
                <c:pt idx="15">
                  <c:v>1.7113587408198915E-2</c:v>
                </c:pt>
                <c:pt idx="16">
                  <c:v>3.2629880017053414E-2</c:v>
                </c:pt>
                <c:pt idx="17">
                  <c:v>1.18568676337262E-2</c:v>
                </c:pt>
                <c:pt idx="18">
                  <c:v>1.2804704543298871E-2</c:v>
                </c:pt>
                <c:pt idx="19">
                  <c:v>1.6257028539525983E-2</c:v>
                </c:pt>
                <c:pt idx="20">
                  <c:v>1.5829897546917444E-2</c:v>
                </c:pt>
                <c:pt idx="21">
                  <c:v>1.5738409669773124E-2</c:v>
                </c:pt>
                <c:pt idx="22">
                  <c:v>1.1979190787137807E-2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3.609648092857862E-3</c:v>
                </c:pt>
                <c:pt idx="29">
                  <c:v>2.7523509013090072E-3</c:v>
                </c:pt>
                <c:pt idx="30">
                  <c:v>9.8279135649920139E-3</c:v>
                </c:pt>
                <c:pt idx="31">
                  <c:v>4.3861966918564707E-3</c:v>
                </c:pt>
                <c:pt idx="32">
                  <c:v>7.1936076998161307E-3</c:v>
                </c:pt>
                <c:pt idx="33">
                  <c:v>9.3914807302231239E-3</c:v>
                </c:pt>
                <c:pt idx="34">
                  <c:v>1.840210052513128E-2</c:v>
                </c:pt>
                <c:pt idx="35">
                  <c:v>2.0245728409213022E-2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8C-4784-9E46-EE2B30A174DF}"/>
            </c:ext>
          </c:extLst>
        </c:ser>
        <c:ser>
          <c:idx val="1"/>
          <c:order val="3"/>
          <c:tx>
            <c:strRef>
              <c:f>'ATR history'!$N$5</c:f>
              <c:strCache>
                <c:ptCount val="1"/>
                <c:pt idx="0">
                  <c:v>Congress Report, 1965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'ATR history'!$L$6:$L$41</c:f>
              <c:numCache>
                <c:formatCode>General</c:formatCode>
                <c:ptCount val="36"/>
                <c:pt idx="0">
                  <c:v>1961</c:v>
                </c:pt>
                <c:pt idx="1">
                  <c:v>1967</c:v>
                </c:pt>
                <c:pt idx="2">
                  <c:v>1968</c:v>
                </c:pt>
                <c:pt idx="3">
                  <c:v>1971</c:v>
                </c:pt>
                <c:pt idx="4">
                  <c:v>1973</c:v>
                </c:pt>
                <c:pt idx="5">
                  <c:v>1974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</c:numCache>
            </c:numRef>
          </c:xVal>
          <c:yVal>
            <c:numRef>
              <c:f>'ATR history'!$N$6:$N$41</c:f>
              <c:numCache>
                <c:formatCode>0%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7.6002405773857251E-2</c:v>
                </c:pt>
                <c:pt idx="7">
                  <c:v>3.4931381518755716E-2</c:v>
                </c:pt>
                <c:pt idx="8">
                  <c:v>3.3277185102002622E-2</c:v>
                </c:pt>
                <c:pt idx="9">
                  <c:v>2.0123419626730886E-2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E9-43D7-A140-6F79499CE430}"/>
            </c:ext>
          </c:extLst>
        </c:ser>
        <c:ser>
          <c:idx val="2"/>
          <c:order val="4"/>
          <c:tx>
            <c:strRef>
              <c:f>'ATR history'!$O$5</c:f>
              <c:strCache>
                <c:ptCount val="1"/>
                <c:pt idx="0">
                  <c:v>Hearing, 1985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'ATR history'!$L$6:$L$41</c:f>
              <c:numCache>
                <c:formatCode>General</c:formatCode>
                <c:ptCount val="36"/>
                <c:pt idx="0">
                  <c:v>1961</c:v>
                </c:pt>
                <c:pt idx="1">
                  <c:v>1967</c:v>
                </c:pt>
                <c:pt idx="2">
                  <c:v>1968</c:v>
                </c:pt>
                <c:pt idx="3">
                  <c:v>1971</c:v>
                </c:pt>
                <c:pt idx="4">
                  <c:v>1973</c:v>
                </c:pt>
                <c:pt idx="5">
                  <c:v>1974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</c:numCache>
            </c:numRef>
          </c:xVal>
          <c:yVal>
            <c:numRef>
              <c:f>'ATR history'!$O$6:$O$41</c:f>
              <c:numCache>
                <c:formatCode>0%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1.1314505661728506E-2</c:v>
                </c:pt>
                <c:pt idx="11">
                  <c:v>6.7060983071588814E-3</c:v>
                </c:pt>
                <c:pt idx="12">
                  <c:v>8.2010582010582003E-3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E9-43D7-A140-6F79499CE430}"/>
            </c:ext>
          </c:extLst>
        </c:ser>
        <c:ser>
          <c:idx val="3"/>
          <c:order val="5"/>
          <c:tx>
            <c:strRef>
              <c:f>'ATR history'!$P$5</c:f>
              <c:strCache>
                <c:ptCount val="1"/>
                <c:pt idx="0">
                  <c:v>Fritsch, 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'ATR history'!$L$6:$L$41</c:f>
              <c:numCache>
                <c:formatCode>General</c:formatCode>
                <c:ptCount val="36"/>
                <c:pt idx="0">
                  <c:v>1961</c:v>
                </c:pt>
                <c:pt idx="1">
                  <c:v>1967</c:v>
                </c:pt>
                <c:pt idx="2">
                  <c:v>1968</c:v>
                </c:pt>
                <c:pt idx="3">
                  <c:v>1971</c:v>
                </c:pt>
                <c:pt idx="4">
                  <c:v>1973</c:v>
                </c:pt>
                <c:pt idx="5">
                  <c:v>1974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</c:numCache>
            </c:numRef>
          </c:xVal>
          <c:yVal>
            <c:numRef>
              <c:f>'ATR history'!$P$6:$P$41</c:f>
              <c:numCache>
                <c:formatCode>0%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2.0048762190547634E-2</c:v>
                </c:pt>
                <c:pt idx="14">
                  <c:v>2.3963892968442167E-2</c:v>
                </c:pt>
                <c:pt idx="15">
                  <c:v>1.7113587408198915E-2</c:v>
                </c:pt>
                <c:pt idx="16">
                  <c:v>3.2629880017053414E-2</c:v>
                </c:pt>
                <c:pt idx="17">
                  <c:v>1.18568676337262E-2</c:v>
                </c:pt>
                <c:pt idx="18">
                  <c:v>1.2804704543298871E-2</c:v>
                </c:pt>
                <c:pt idx="19">
                  <c:v>1.6257028539525983E-2</c:v>
                </c:pt>
                <c:pt idx="20">
                  <c:v>1.5829897546917444E-2</c:v>
                </c:pt>
                <c:pt idx="21">
                  <c:v>1.5738409669773124E-2</c:v>
                </c:pt>
                <c:pt idx="22">
                  <c:v>1.1979190787137807E-2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E9-43D7-A140-6F79499CE430}"/>
            </c:ext>
          </c:extLst>
        </c:ser>
        <c:ser>
          <c:idx val="5"/>
          <c:order val="6"/>
          <c:tx>
            <c:strRef>
              <c:f>'ATR history'!$Q$5</c:f>
              <c:strCache>
                <c:ptCount val="1"/>
                <c:pt idx="0">
                  <c:v>Roum, 2007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'ATR history'!$L$6:$L$41</c:f>
              <c:numCache>
                <c:formatCode>General</c:formatCode>
                <c:ptCount val="36"/>
                <c:pt idx="0">
                  <c:v>1961</c:v>
                </c:pt>
                <c:pt idx="1">
                  <c:v>1967</c:v>
                </c:pt>
                <c:pt idx="2">
                  <c:v>1968</c:v>
                </c:pt>
                <c:pt idx="3">
                  <c:v>1971</c:v>
                </c:pt>
                <c:pt idx="4">
                  <c:v>1973</c:v>
                </c:pt>
                <c:pt idx="5">
                  <c:v>1974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</c:numCache>
            </c:numRef>
          </c:xVal>
          <c:yVal>
            <c:numRef>
              <c:f>'ATR history'!$Q$6:$Q$41</c:f>
              <c:numCache>
                <c:formatCode>0%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3.609648092857862E-3</c:v>
                </c:pt>
                <c:pt idx="29">
                  <c:v>2.7523509013090072E-3</c:v>
                </c:pt>
                <c:pt idx="30">
                  <c:v>9.8279135649920139E-3</c:v>
                </c:pt>
                <c:pt idx="31">
                  <c:v>4.3861966918564707E-3</c:v>
                </c:pt>
                <c:pt idx="32">
                  <c:v>7.1936076998161307E-3</c:v>
                </c:pt>
                <c:pt idx="33">
                  <c:v>9.3914807302231239E-3</c:v>
                </c:pt>
                <c:pt idx="34">
                  <c:v>1.840210052513128E-2</c:v>
                </c:pt>
                <c:pt idx="35">
                  <c:v>2.0245728409213022E-2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8C-4784-9E46-EE2B30A1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974280"/>
        <c:axId val="324973952"/>
      </c:scatterChart>
      <c:valAx>
        <c:axId val="324974280"/>
        <c:scaling>
          <c:orientation val="minMax"/>
          <c:max val="2020"/>
          <c:min val="196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973952"/>
        <c:crosses val="autoZero"/>
        <c:crossBetween val="midCat"/>
      </c:valAx>
      <c:valAx>
        <c:axId val="3249739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974280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</xdr:row>
      <xdr:rowOff>159066</xdr:rowOff>
    </xdr:from>
    <xdr:to>
      <xdr:col>31</xdr:col>
      <xdr:colOff>228600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EEC264-1CCB-42BC-AC5B-0B1D7AF8E6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0.38833</cdr:x>
      <cdr:y>0</cdr:y>
    </cdr:from>
    <cdr:to>
      <cdr:x>0.71833</cdr:x>
      <cdr:y>0.37311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F4DDFC4-09DC-4529-A6F0-974B25AD055B}"/>
            </a:ext>
          </a:extLst>
        </cdr:cNvPr>
        <cdr:cNvSpPr txBox="1"/>
      </cdr:nvSpPr>
      <cdr:spPr>
        <a:xfrm xmlns:a="http://schemas.openxmlformats.org/drawingml/2006/main">
          <a:off x="2219325" y="0"/>
          <a:ext cx="18859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0.07333</cdr:x>
      <cdr:y>0.72406</cdr:y>
    </cdr:from>
    <cdr:to>
      <cdr:x>0.20167</cdr:x>
      <cdr:y>0.89118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2CC8580-2C77-4A53-B8F1-42A67169786F}"/>
            </a:ext>
          </a:extLst>
        </cdr:cNvPr>
        <cdr:cNvSpPr txBox="1"/>
      </cdr:nvSpPr>
      <cdr:spPr>
        <a:xfrm xmlns:a="http://schemas.openxmlformats.org/drawingml/2006/main">
          <a:off x="419100" y="1774508"/>
          <a:ext cx="7334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2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Hearings, 1965</a:t>
          </a:r>
        </a:p>
      </cdr:txBody>
    </cdr:sp>
  </cdr:relSizeAnchor>
  <cdr:relSizeAnchor xmlns:cdr="http://schemas.openxmlformats.org/drawingml/2006/chartDrawing">
    <cdr:from>
      <cdr:x>0.28392</cdr:x>
      <cdr:y>0.74751</cdr:y>
    </cdr:from>
    <cdr:to>
      <cdr:x>0.41225</cdr:x>
      <cdr:y>0.91463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6EF853A-E0FD-44BD-84C1-D2E09BC73C3A}"/>
            </a:ext>
          </a:extLst>
        </cdr:cNvPr>
        <cdr:cNvSpPr txBox="1"/>
      </cdr:nvSpPr>
      <cdr:spPr>
        <a:xfrm xmlns:a="http://schemas.openxmlformats.org/drawingml/2006/main">
          <a:off x="1644210" y="1831974"/>
          <a:ext cx="74318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Fisher, 1975</a:t>
          </a:r>
        </a:p>
      </cdr:txBody>
    </cdr:sp>
  </cdr:relSizeAnchor>
  <cdr:relSizeAnchor xmlns:cdr="http://schemas.openxmlformats.org/drawingml/2006/chartDrawing">
    <cdr:from>
      <cdr:x>0.41215</cdr:x>
      <cdr:y>0.62703</cdr:y>
    </cdr:from>
    <cdr:to>
      <cdr:x>0.54049</cdr:x>
      <cdr:y>0.79415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972411C4-E45B-4AFC-BD9B-7810994C1AC4}"/>
            </a:ext>
          </a:extLst>
        </cdr:cNvPr>
        <cdr:cNvSpPr txBox="1"/>
      </cdr:nvSpPr>
      <cdr:spPr>
        <a:xfrm xmlns:a="http://schemas.openxmlformats.org/drawingml/2006/main">
          <a:off x="2386867" y="1536711"/>
          <a:ext cx="743243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Hearings, 1985</a:t>
          </a:r>
        </a:p>
      </cdr:txBody>
    </cdr:sp>
  </cdr:relSizeAnchor>
  <cdr:relSizeAnchor xmlns:cdr="http://schemas.openxmlformats.org/drawingml/2006/chartDrawing">
    <cdr:from>
      <cdr:x>0.59885</cdr:x>
      <cdr:y>0.6348</cdr:y>
    </cdr:from>
    <cdr:to>
      <cdr:x>0.72718</cdr:x>
      <cdr:y>0.80192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C38EDCD1-496D-454B-AE84-9EF39970D7A7}"/>
            </a:ext>
          </a:extLst>
        </cdr:cNvPr>
        <cdr:cNvSpPr txBox="1"/>
      </cdr:nvSpPr>
      <cdr:spPr>
        <a:xfrm xmlns:a="http://schemas.openxmlformats.org/drawingml/2006/main">
          <a:off x="3468057" y="1555757"/>
          <a:ext cx="74318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accent6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Roum, 2007</a:t>
          </a:r>
        </a:p>
      </cdr:txBody>
    </cdr:sp>
  </cdr:relSizeAnchor>
  <cdr:relSizeAnchor xmlns:cdr="http://schemas.openxmlformats.org/drawingml/2006/chartDrawing">
    <cdr:from>
      <cdr:x>0.78458</cdr:x>
      <cdr:y>0.50816</cdr:y>
    </cdr:from>
    <cdr:to>
      <cdr:x>0.91291</cdr:x>
      <cdr:y>0.67528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1611F5A-A75A-4B70-8384-CE752D6F3724}"/>
            </a:ext>
          </a:extLst>
        </cdr:cNvPr>
        <cdr:cNvSpPr txBox="1"/>
      </cdr:nvSpPr>
      <cdr:spPr>
        <a:xfrm xmlns:a="http://schemas.openxmlformats.org/drawingml/2006/main">
          <a:off x="4527773" y="1245390"/>
          <a:ext cx="740587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accent4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Fritsch, 2020</a:t>
          </a:r>
        </a:p>
      </cdr:txBody>
    </cdr:sp>
  </cdr:relSizeAnchor>
  <cdr:relSizeAnchor xmlns:cdr="http://schemas.openxmlformats.org/drawingml/2006/chartDrawing">
    <cdr:from>
      <cdr:x>0.87664</cdr:x>
      <cdr:y>0.57637</cdr:y>
    </cdr:from>
    <cdr:to>
      <cdr:x>0.99671</cdr:x>
      <cdr:y>0.73017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BDDF387-4C3D-416C-9B27-3A58BFD7B27A}"/>
            </a:ext>
          </a:extLst>
        </cdr:cNvPr>
        <cdr:cNvSpPr txBox="1"/>
      </cdr:nvSpPr>
      <cdr:spPr>
        <a:xfrm xmlns:a="http://schemas.openxmlformats.org/drawingml/2006/main">
          <a:off x="5076825" y="1412559"/>
          <a:ext cx="695325" cy="376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accent5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McGarry, 2020</a:t>
          </a:r>
        </a:p>
      </cdr:txBody>
    </cdr:sp>
  </cdr:relSizeAnchor>
  <cdr:relSizeAnchor xmlns:cdr="http://schemas.openxmlformats.org/drawingml/2006/chartDrawing">
    <cdr:from>
      <cdr:x>0.25331</cdr:x>
      <cdr:y>0.35873</cdr:y>
    </cdr:from>
    <cdr:to>
      <cdr:x>0.25331</cdr:x>
      <cdr:y>0.88108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AA0516FC-BB43-4350-908E-B22B993CB9F5}"/>
            </a:ext>
          </a:extLst>
        </cdr:cNvPr>
        <cdr:cNvCxnSpPr/>
      </cdr:nvCxnSpPr>
      <cdr:spPr>
        <a:xfrm xmlns:a="http://schemas.openxmlformats.org/drawingml/2006/main" flipV="1">
          <a:off x="1466996" y="879166"/>
          <a:ext cx="0" cy="128016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0.25214</cdr:x>
      <cdr:y>0.35496</cdr:y>
    </cdr:from>
    <cdr:to>
      <cdr:x>0.42158</cdr:x>
      <cdr:y>0.52208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E9098319-E526-4113-9425-C5EE030A868D}"/>
            </a:ext>
          </a:extLst>
        </cdr:cNvPr>
        <cdr:cNvSpPr txBox="1"/>
      </cdr:nvSpPr>
      <cdr:spPr>
        <a:xfrm xmlns:a="http://schemas.openxmlformats.org/drawingml/2006/main">
          <a:off x="1460187" y="869942"/>
          <a:ext cx="981261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Nixon Impoundment, 1972</a:t>
          </a:r>
        </a:p>
      </cdr:txBody>
    </cdr:sp>
  </cdr:relSizeAnchor>
  <cdr:relSizeAnchor xmlns:cdr="http://schemas.openxmlformats.org/drawingml/2006/chartDrawing">
    <cdr:from>
      <cdr:x>0.08315</cdr:x>
      <cdr:y>0.23019</cdr:y>
    </cdr:from>
    <cdr:to>
      <cdr:x>0.16906</cdr:x>
      <cdr:y>0.38593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C79150BE-1796-4469-AEB6-B18852DF0889}"/>
            </a:ext>
          </a:extLst>
        </cdr:cNvPr>
        <cdr:cNvSpPr txBox="1"/>
      </cdr:nvSpPr>
      <cdr:spPr>
        <a:xfrm xmlns:a="http://schemas.openxmlformats.org/drawingml/2006/main">
          <a:off x="481535" y="564155"/>
          <a:ext cx="497522" cy="3816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Kennedy</a:t>
          </a:r>
          <a:r>
            <a:rPr lang="en-US" sz="8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administr-ation, 1961</a:t>
          </a:r>
          <a:endParaRPr lang="en-US" sz="8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0.10212</cdr:x>
      <cdr:y>0.22901</cdr:y>
    </cdr:from>
    <cdr:to>
      <cdr:x>0.11038</cdr:x>
      <cdr:y>0.26059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34C538AD-9BD4-4CF0-A9B3-0B2D9BC2962C}"/>
            </a:ext>
          </a:extLst>
        </cdr:cNvPr>
        <cdr:cNvCxnSpPr/>
      </cdr:nvCxnSpPr>
      <cdr:spPr>
        <a:xfrm xmlns:a="http://schemas.openxmlformats.org/drawingml/2006/main" flipH="1" flipV="1">
          <a:off x="589359" y="561263"/>
          <a:ext cx="47625" cy="773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0.6678</cdr:x>
      <cdr:y>0.45213</cdr:y>
    </cdr:from>
    <cdr:to>
      <cdr:x>0.79336</cdr:x>
      <cdr:y>0.61925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E3F12743-18AB-4C84-B31C-34F894171768}"/>
            </a:ext>
          </a:extLst>
        </cdr:cNvPr>
        <cdr:cNvSpPr txBox="1"/>
      </cdr:nvSpPr>
      <cdr:spPr>
        <a:xfrm xmlns:a="http://schemas.openxmlformats.org/drawingml/2006/main">
          <a:off x="3867336" y="1108066"/>
          <a:ext cx="727143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Iraq Surge, 2007-2008</a:t>
          </a:r>
        </a:p>
      </cdr:txBody>
    </cdr:sp>
  </cdr:relSizeAnchor>
  <cdr:relSizeAnchor xmlns:cdr="http://schemas.openxmlformats.org/drawingml/2006/chartDrawing">
    <cdr:from>
      <cdr:x>0.76503</cdr:x>
      <cdr:y>0.53751</cdr:y>
    </cdr:from>
    <cdr:to>
      <cdr:x>0.78003</cdr:x>
      <cdr:y>0.58026</cdr:y>
    </cdr:to>
    <cdr:cxnSp macro="">
      <cdr:nvCxnSpPr>
        <cdr:cNvPr id="18" name="Straight Connector 17">
          <a:extLst xmlns:a="http://schemas.openxmlformats.org/drawingml/2006/main">
            <a:ext uri="{FF2B5EF4-FFF2-40B4-BE49-F238E27FC236}">
              <a16:creationId xmlns:a16="http://schemas.microsoft.com/office/drawing/2014/main" id="{F23271AA-4A6A-4351-A0DE-01094187BD46}"/>
            </a:ext>
          </a:extLst>
        </cdr:cNvPr>
        <cdr:cNvCxnSpPr/>
      </cdr:nvCxnSpPr>
      <cdr:spPr>
        <a:xfrm xmlns:a="http://schemas.openxmlformats.org/drawingml/2006/main">
          <a:off x="4430414" y="1317314"/>
          <a:ext cx="86868" cy="1047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0.16079</cdr:x>
      <cdr:y>0.13822</cdr:y>
    </cdr:from>
    <cdr:to>
      <cdr:x>0.29857</cdr:x>
      <cdr:y>0.30534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37425EE9-0377-44FE-8F71-159F514E9DBF}"/>
            </a:ext>
          </a:extLst>
        </cdr:cNvPr>
        <cdr:cNvSpPr txBox="1"/>
      </cdr:nvSpPr>
      <cdr:spPr>
        <a:xfrm xmlns:a="http://schemas.openxmlformats.org/drawingml/2006/main">
          <a:off x="931164" y="338739"/>
          <a:ext cx="797912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Vietnam Buildup, 1967-1968</a:t>
          </a:r>
        </a:p>
      </cdr:txBody>
    </cdr:sp>
  </cdr:relSizeAnchor>
  <cdr:relSizeAnchor xmlns:cdr="http://schemas.openxmlformats.org/drawingml/2006/chartDrawing">
    <cdr:from>
      <cdr:x>0.19986</cdr:x>
      <cdr:y>0.3082</cdr:y>
    </cdr:from>
    <cdr:to>
      <cdr:x>0.20195</cdr:x>
      <cdr:y>0.34707</cdr:y>
    </cdr:to>
    <cdr:cxnSp macro="">
      <cdr:nvCxnSpPr>
        <cdr:cNvPr id="25" name="Straight Connector 24">
          <a:extLst xmlns:a="http://schemas.openxmlformats.org/drawingml/2006/main">
            <a:ext uri="{FF2B5EF4-FFF2-40B4-BE49-F238E27FC236}">
              <a16:creationId xmlns:a16="http://schemas.microsoft.com/office/drawing/2014/main" id="{33532C08-A1DC-4771-9FB6-273CCDC912ED}"/>
            </a:ext>
          </a:extLst>
        </cdr:cNvPr>
        <cdr:cNvCxnSpPr/>
      </cdr:nvCxnSpPr>
      <cdr:spPr>
        <a:xfrm xmlns:a="http://schemas.openxmlformats.org/drawingml/2006/main" flipH="1">
          <a:off x="1157426" y="755324"/>
          <a:ext cx="12104" cy="952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F0A9A-943A-4DFD-BA23-4CA7CEBF5F77}">
  <dimension ref="A3:Y89"/>
  <sheetViews>
    <sheetView tabSelected="1" zoomScaleNormal="100" workbookViewId="0">
      <selection activeCell="G19" sqref="G19"/>
    </sheetView>
  </sheetViews>
  <sheetFormatPr defaultRowHeight="15" x14ac:dyDescent="0.25"/>
  <cols>
    <col min="1" max="1" width="16.42578125" customWidth="1"/>
    <col min="2" max="2" width="15.5703125" customWidth="1"/>
    <col min="3" max="3" width="17.7109375" customWidth="1"/>
    <col min="4" max="6" width="16.5703125" customWidth="1"/>
    <col min="7" max="7" width="17.7109375" customWidth="1"/>
    <col min="8" max="8" width="45.7109375" customWidth="1"/>
    <col min="13" max="17" width="9.140625" style="4"/>
    <col min="19" max="19" width="9.140625" style="4"/>
    <col min="25" max="25" width="10.28515625" bestFit="1" customWidth="1"/>
  </cols>
  <sheetData>
    <row r="3" spans="2:25" x14ac:dyDescent="0.25">
      <c r="Y3" s="5"/>
    </row>
    <row r="4" spans="2:25" x14ac:dyDescent="0.25">
      <c r="Y4" s="5"/>
    </row>
    <row r="5" spans="2:25" x14ac:dyDescent="0.25">
      <c r="B5" s="7" t="s">
        <v>2</v>
      </c>
      <c r="C5" s="7" t="s">
        <v>1</v>
      </c>
      <c r="D5" s="7" t="s">
        <v>25</v>
      </c>
      <c r="E5" s="7" t="s">
        <v>16</v>
      </c>
      <c r="F5" s="7" t="s">
        <v>17</v>
      </c>
      <c r="G5" s="7" t="s">
        <v>3</v>
      </c>
      <c r="H5" s="7" t="s">
        <v>9</v>
      </c>
      <c r="M5" s="4" t="s">
        <v>5</v>
      </c>
      <c r="N5" s="4" t="s">
        <v>8</v>
      </c>
      <c r="O5" s="4" t="s">
        <v>13</v>
      </c>
      <c r="P5" s="4" t="s">
        <v>14</v>
      </c>
      <c r="Q5" s="4" t="s">
        <v>19</v>
      </c>
      <c r="R5" s="4" t="s">
        <v>22</v>
      </c>
      <c r="T5" s="4"/>
      <c r="U5" s="4"/>
      <c r="V5" s="4"/>
    </row>
    <row r="6" spans="2:25" x14ac:dyDescent="0.25">
      <c r="B6" t="s">
        <v>5</v>
      </c>
      <c r="C6">
        <v>1961</v>
      </c>
      <c r="D6">
        <v>3.8</v>
      </c>
      <c r="E6">
        <v>49.88</v>
      </c>
      <c r="F6">
        <f t="shared" ref="F6:F43" si="0">D6/E6</f>
        <v>7.6182838813151563E-2</v>
      </c>
      <c r="G6" t="s">
        <v>0</v>
      </c>
      <c r="H6" t="s">
        <v>4</v>
      </c>
      <c r="L6">
        <f>C6</f>
        <v>1961</v>
      </c>
      <c r="M6" s="4">
        <f t="shared" ref="M6:Q15" si="1">IF($B6=M$5,$F6,NA())</f>
        <v>7.6182838813151563E-2</v>
      </c>
      <c r="N6" s="4" t="e">
        <f t="shared" si="1"/>
        <v>#N/A</v>
      </c>
      <c r="O6" s="4" t="e">
        <f t="shared" si="1"/>
        <v>#N/A</v>
      </c>
      <c r="P6" s="4" t="e">
        <f t="shared" si="1"/>
        <v>#N/A</v>
      </c>
      <c r="Q6" s="4" t="e">
        <f t="shared" si="1"/>
        <v>#N/A</v>
      </c>
      <c r="R6" s="4" t="e">
        <f>IF($B6=R$5,$F6,NA())</f>
        <v>#N/A</v>
      </c>
      <c r="S6" s="4">
        <f>F6</f>
        <v>7.6182838813151563E-2</v>
      </c>
      <c r="T6" s="4"/>
      <c r="U6" s="4"/>
      <c r="V6" s="4"/>
    </row>
    <row r="7" spans="2:25" x14ac:dyDescent="0.25">
      <c r="B7" t="s">
        <v>5</v>
      </c>
      <c r="C7">
        <v>1967</v>
      </c>
      <c r="D7">
        <v>3.4</v>
      </c>
      <c r="E7">
        <v>78.400000000000006</v>
      </c>
      <c r="F7">
        <f t="shared" si="0"/>
        <v>4.3367346938775503E-2</v>
      </c>
      <c r="G7" t="s">
        <v>0</v>
      </c>
      <c r="H7" t="s">
        <v>4</v>
      </c>
      <c r="L7">
        <f>C7</f>
        <v>1967</v>
      </c>
      <c r="M7" s="4">
        <f t="shared" si="1"/>
        <v>4.3367346938775503E-2</v>
      </c>
      <c r="N7" s="4" t="e">
        <f t="shared" si="1"/>
        <v>#N/A</v>
      </c>
      <c r="O7" s="4" t="e">
        <f t="shared" si="1"/>
        <v>#N/A</v>
      </c>
      <c r="P7" s="4" t="e">
        <f t="shared" si="1"/>
        <v>#N/A</v>
      </c>
      <c r="Q7" s="4" t="e">
        <f t="shared" si="1"/>
        <v>#N/A</v>
      </c>
      <c r="R7" s="4" t="e">
        <f>IF($B7=R$5,$F7,NA())</f>
        <v>#N/A</v>
      </c>
      <c r="S7" s="4">
        <f>F7</f>
        <v>4.3367346938775503E-2</v>
      </c>
      <c r="T7" s="4"/>
      <c r="U7" s="4"/>
      <c r="V7" s="4"/>
    </row>
    <row r="8" spans="2:25" x14ac:dyDescent="0.25">
      <c r="B8" t="s">
        <v>5</v>
      </c>
      <c r="C8">
        <v>1968</v>
      </c>
      <c r="D8">
        <v>4.8</v>
      </c>
      <c r="E8">
        <v>84.33</v>
      </c>
      <c r="F8">
        <f t="shared" si="0"/>
        <v>5.6919245819992886E-2</v>
      </c>
      <c r="G8" t="s">
        <v>0</v>
      </c>
      <c r="H8" t="s">
        <v>4</v>
      </c>
      <c r="L8">
        <f>C8</f>
        <v>1968</v>
      </c>
      <c r="M8" s="4">
        <f t="shared" si="1"/>
        <v>5.6919245819992886E-2</v>
      </c>
      <c r="N8" s="4" t="e">
        <f t="shared" si="1"/>
        <v>#N/A</v>
      </c>
      <c r="O8" s="4" t="e">
        <f t="shared" si="1"/>
        <v>#N/A</v>
      </c>
      <c r="P8" s="4" t="e">
        <f t="shared" si="1"/>
        <v>#N/A</v>
      </c>
      <c r="Q8" s="4" t="e">
        <f t="shared" si="1"/>
        <v>#N/A</v>
      </c>
      <c r="R8" s="4" t="e">
        <f>IF($B8=R$5,$F8,NA())</f>
        <v>#N/A</v>
      </c>
      <c r="S8" s="4">
        <f>F8</f>
        <v>5.6919245819992886E-2</v>
      </c>
      <c r="T8" s="4"/>
      <c r="U8" s="4"/>
      <c r="V8" s="4"/>
    </row>
    <row r="9" spans="2:25" x14ac:dyDescent="0.25">
      <c r="B9" t="s">
        <v>5</v>
      </c>
      <c r="C9">
        <v>1971</v>
      </c>
      <c r="D9">
        <v>3.3</v>
      </c>
      <c r="E9">
        <v>78.239999999999995</v>
      </c>
      <c r="F9">
        <f t="shared" si="0"/>
        <v>4.2177914110429447E-2</v>
      </c>
      <c r="G9" t="s">
        <v>0</v>
      </c>
      <c r="H9" t="s">
        <v>6</v>
      </c>
      <c r="L9">
        <f>C9</f>
        <v>1971</v>
      </c>
      <c r="M9" s="4">
        <f t="shared" si="1"/>
        <v>4.2177914110429447E-2</v>
      </c>
      <c r="N9" s="4" t="e">
        <f t="shared" si="1"/>
        <v>#N/A</v>
      </c>
      <c r="O9" s="4" t="e">
        <f t="shared" si="1"/>
        <v>#N/A</v>
      </c>
      <c r="P9" s="4" t="e">
        <f t="shared" si="1"/>
        <v>#N/A</v>
      </c>
      <c r="Q9" s="4" t="e">
        <f t="shared" si="1"/>
        <v>#N/A</v>
      </c>
      <c r="R9" s="4" t="e">
        <f>IF($B9=R$5,$F9,NA())</f>
        <v>#N/A</v>
      </c>
      <c r="S9" s="4">
        <f>F9</f>
        <v>4.2177914110429447E-2</v>
      </c>
      <c r="T9" s="4"/>
      <c r="U9" s="4"/>
      <c r="V9" s="4"/>
    </row>
    <row r="10" spans="2:25" x14ac:dyDescent="0.25">
      <c r="B10" t="s">
        <v>5</v>
      </c>
      <c r="C10">
        <v>1973</v>
      </c>
      <c r="D10">
        <v>0.95</v>
      </c>
      <c r="E10">
        <v>87.47</v>
      </c>
      <c r="F10">
        <f t="shared" si="0"/>
        <v>1.0860866582828399E-2</v>
      </c>
      <c r="G10" t="s">
        <v>0</v>
      </c>
      <c r="H10" t="s">
        <v>18</v>
      </c>
      <c r="L10">
        <f>C10</f>
        <v>1973</v>
      </c>
      <c r="M10" s="4">
        <f t="shared" si="1"/>
        <v>1.0860866582828399E-2</v>
      </c>
      <c r="N10" s="4" t="e">
        <f t="shared" si="1"/>
        <v>#N/A</v>
      </c>
      <c r="O10" s="4" t="e">
        <f t="shared" si="1"/>
        <v>#N/A</v>
      </c>
      <c r="P10" s="4" t="e">
        <f t="shared" si="1"/>
        <v>#N/A</v>
      </c>
      <c r="Q10" s="4" t="e">
        <f t="shared" si="1"/>
        <v>#N/A</v>
      </c>
      <c r="R10" s="4" t="e">
        <f>IF($B10=R$5,$F10,NA())</f>
        <v>#N/A</v>
      </c>
      <c r="S10" s="4">
        <f>F10</f>
        <v>1.0860866582828399E-2</v>
      </c>
      <c r="T10" s="4"/>
      <c r="U10" s="4"/>
      <c r="V10" s="4"/>
    </row>
    <row r="11" spans="2:25" x14ac:dyDescent="0.25">
      <c r="B11" t="s">
        <v>5</v>
      </c>
      <c r="C11">
        <v>1974</v>
      </c>
      <c r="D11">
        <v>0.95</v>
      </c>
      <c r="E11">
        <v>89.28</v>
      </c>
      <c r="F11">
        <f t="shared" si="0"/>
        <v>1.0640681003584229E-2</v>
      </c>
      <c r="G11" t="s">
        <v>0</v>
      </c>
      <c r="H11" t="s">
        <v>18</v>
      </c>
      <c r="L11">
        <f>C11</f>
        <v>1974</v>
      </c>
      <c r="M11" s="4">
        <f t="shared" si="1"/>
        <v>1.0640681003584229E-2</v>
      </c>
      <c r="N11" s="4" t="e">
        <f t="shared" si="1"/>
        <v>#N/A</v>
      </c>
      <c r="O11" s="4" t="e">
        <f t="shared" si="1"/>
        <v>#N/A</v>
      </c>
      <c r="P11" s="4" t="e">
        <f t="shared" si="1"/>
        <v>#N/A</v>
      </c>
      <c r="Q11" s="4" t="e">
        <f t="shared" si="1"/>
        <v>#N/A</v>
      </c>
      <c r="R11" s="4" t="e">
        <f>IF($B11=R$5,$F11,NA())</f>
        <v>#N/A</v>
      </c>
      <c r="S11" s="4">
        <f>F11</f>
        <v>1.0640681003584229E-2</v>
      </c>
      <c r="T11" s="4"/>
      <c r="U11" s="4"/>
      <c r="V11" s="4"/>
    </row>
    <row r="12" spans="2:25" x14ac:dyDescent="0.25">
      <c r="B12" t="s">
        <v>8</v>
      </c>
      <c r="C12">
        <v>1961</v>
      </c>
      <c r="D12">
        <v>3.7909999999999999</v>
      </c>
      <c r="E12">
        <v>49.88</v>
      </c>
      <c r="F12">
        <f t="shared" si="0"/>
        <v>7.6002405773857251E-2</v>
      </c>
      <c r="G12" t="s">
        <v>0</v>
      </c>
      <c r="H12" t="s">
        <v>7</v>
      </c>
      <c r="L12">
        <f>C12</f>
        <v>1961</v>
      </c>
      <c r="M12" s="4" t="e">
        <f t="shared" si="1"/>
        <v>#N/A</v>
      </c>
      <c r="N12" s="4">
        <f t="shared" si="1"/>
        <v>7.6002405773857251E-2</v>
      </c>
      <c r="O12" s="4" t="e">
        <f t="shared" si="1"/>
        <v>#N/A</v>
      </c>
      <c r="P12" s="4" t="e">
        <f t="shared" si="1"/>
        <v>#N/A</v>
      </c>
      <c r="Q12" s="4" t="e">
        <f t="shared" si="1"/>
        <v>#N/A</v>
      </c>
      <c r="R12" s="4" t="e">
        <f>IF($B12=R$5,$F12,NA())</f>
        <v>#N/A</v>
      </c>
      <c r="S12" s="4">
        <f>F12</f>
        <v>7.6002405773857251E-2</v>
      </c>
      <c r="T12" s="4"/>
      <c r="U12" s="4"/>
      <c r="V12" s="4"/>
    </row>
    <row r="13" spans="2:25" x14ac:dyDescent="0.25">
      <c r="B13" t="s">
        <v>8</v>
      </c>
      <c r="C13">
        <v>1962</v>
      </c>
      <c r="D13">
        <v>1.909</v>
      </c>
      <c r="E13">
        <v>54.65</v>
      </c>
      <c r="F13">
        <f t="shared" si="0"/>
        <v>3.4931381518755716E-2</v>
      </c>
      <c r="G13" t="s">
        <v>0</v>
      </c>
      <c r="H13" t="s">
        <v>7</v>
      </c>
      <c r="L13">
        <f>C13</f>
        <v>1962</v>
      </c>
      <c r="M13" s="4" t="e">
        <f t="shared" si="1"/>
        <v>#N/A</v>
      </c>
      <c r="N13" s="4">
        <f t="shared" si="1"/>
        <v>3.4931381518755716E-2</v>
      </c>
      <c r="O13" s="4" t="e">
        <f t="shared" si="1"/>
        <v>#N/A</v>
      </c>
      <c r="P13" s="4" t="e">
        <f t="shared" si="1"/>
        <v>#N/A</v>
      </c>
      <c r="Q13" s="4" t="e">
        <f t="shared" si="1"/>
        <v>#N/A</v>
      </c>
      <c r="R13" s="4" t="e">
        <f>IF($B13=R$5,$F13,NA())</f>
        <v>#N/A</v>
      </c>
      <c r="S13" s="4">
        <f>F13</f>
        <v>3.4931381518755716E-2</v>
      </c>
      <c r="T13" s="4"/>
      <c r="U13" s="4"/>
      <c r="V13" s="4"/>
    </row>
    <row r="14" spans="2:25" x14ac:dyDescent="0.25">
      <c r="B14" t="s">
        <v>8</v>
      </c>
      <c r="C14">
        <v>1963</v>
      </c>
      <c r="D14">
        <v>1.778</v>
      </c>
      <c r="E14">
        <v>53.43</v>
      </c>
      <c r="F14">
        <f t="shared" si="0"/>
        <v>3.3277185102002622E-2</v>
      </c>
      <c r="G14" t="s">
        <v>0</v>
      </c>
      <c r="H14" t="s">
        <v>7</v>
      </c>
      <c r="L14">
        <f>C14</f>
        <v>1963</v>
      </c>
      <c r="M14" s="4" t="e">
        <f t="shared" si="1"/>
        <v>#N/A</v>
      </c>
      <c r="N14" s="4">
        <f t="shared" si="1"/>
        <v>3.3277185102002622E-2</v>
      </c>
      <c r="O14" s="4" t="e">
        <f t="shared" si="1"/>
        <v>#N/A</v>
      </c>
      <c r="P14" s="4" t="e">
        <f t="shared" si="1"/>
        <v>#N/A</v>
      </c>
      <c r="Q14" s="4" t="e">
        <f t="shared" si="1"/>
        <v>#N/A</v>
      </c>
      <c r="R14" s="4" t="e">
        <f>IF($B14=R$5,$F14,NA())</f>
        <v>#N/A</v>
      </c>
      <c r="S14" s="4">
        <f>F14</f>
        <v>3.3277185102002622E-2</v>
      </c>
      <c r="T14" s="4"/>
      <c r="U14" s="4"/>
      <c r="V14" s="4"/>
    </row>
    <row r="15" spans="2:25" x14ac:dyDescent="0.25">
      <c r="B15" t="s">
        <v>8</v>
      </c>
      <c r="C15">
        <v>1964</v>
      </c>
      <c r="D15">
        <v>1.337</v>
      </c>
      <c r="E15">
        <v>66.44</v>
      </c>
      <c r="F15">
        <f t="shared" si="0"/>
        <v>2.0123419626730886E-2</v>
      </c>
      <c r="G15" t="s">
        <v>0</v>
      </c>
      <c r="H15" t="s">
        <v>7</v>
      </c>
      <c r="L15">
        <f>C15</f>
        <v>1964</v>
      </c>
      <c r="M15" s="4" t="e">
        <f t="shared" si="1"/>
        <v>#N/A</v>
      </c>
      <c r="N15" s="4">
        <f t="shared" si="1"/>
        <v>2.0123419626730886E-2</v>
      </c>
      <c r="O15" s="4" t="e">
        <f t="shared" si="1"/>
        <v>#N/A</v>
      </c>
      <c r="P15" s="4" t="e">
        <f t="shared" si="1"/>
        <v>#N/A</v>
      </c>
      <c r="Q15" s="4" t="e">
        <f t="shared" si="1"/>
        <v>#N/A</v>
      </c>
      <c r="R15" s="4" t="e">
        <f>IF($B15=R$5,$F15,NA())</f>
        <v>#N/A</v>
      </c>
      <c r="S15" s="4">
        <f>F15</f>
        <v>2.0123419626730886E-2</v>
      </c>
      <c r="T15" s="4"/>
      <c r="U15" s="4"/>
      <c r="V15" s="4"/>
    </row>
    <row r="16" spans="2:25" x14ac:dyDescent="0.25">
      <c r="B16" t="s">
        <v>13</v>
      </c>
      <c r="C16">
        <v>1983</v>
      </c>
      <c r="D16">
        <v>2.528</v>
      </c>
      <c r="E16">
        <v>223.43</v>
      </c>
      <c r="F16">
        <f t="shared" si="0"/>
        <v>1.1314505661728506E-2</v>
      </c>
      <c r="G16" t="s">
        <v>0</v>
      </c>
      <c r="H16" t="s">
        <v>10</v>
      </c>
      <c r="L16">
        <f>C16</f>
        <v>1983</v>
      </c>
      <c r="M16" s="4" t="e">
        <f t="shared" ref="M16:Q25" si="2">IF($B16=M$5,$F16,NA())</f>
        <v>#N/A</v>
      </c>
      <c r="N16" s="4" t="e">
        <f t="shared" si="2"/>
        <v>#N/A</v>
      </c>
      <c r="O16" s="4">
        <f t="shared" si="2"/>
        <v>1.1314505661728506E-2</v>
      </c>
      <c r="P16" s="4" t="e">
        <f t="shared" si="2"/>
        <v>#N/A</v>
      </c>
      <c r="Q16" s="4" t="e">
        <f t="shared" si="2"/>
        <v>#N/A</v>
      </c>
      <c r="R16" s="4" t="e">
        <f>IF($B16=R$5,$F16,NA())</f>
        <v>#N/A</v>
      </c>
      <c r="S16" s="4">
        <f>F16</f>
        <v>1.1314505661728506E-2</v>
      </c>
      <c r="T16" s="4"/>
      <c r="U16" s="4"/>
      <c r="V16" s="4"/>
    </row>
    <row r="17" spans="1:22" x14ac:dyDescent="0.25">
      <c r="B17" t="s">
        <v>13</v>
      </c>
      <c r="C17">
        <v>1984</v>
      </c>
      <c r="D17">
        <v>1.6439999999999999</v>
      </c>
      <c r="E17">
        <v>245.15</v>
      </c>
      <c r="F17">
        <f t="shared" si="0"/>
        <v>6.7060983071588814E-3</v>
      </c>
      <c r="G17" t="s">
        <v>0</v>
      </c>
      <c r="H17" t="s">
        <v>11</v>
      </c>
      <c r="L17">
        <f>C17</f>
        <v>1984</v>
      </c>
      <c r="M17" s="4" t="e">
        <f t="shared" si="2"/>
        <v>#N/A</v>
      </c>
      <c r="N17" s="4" t="e">
        <f t="shared" si="2"/>
        <v>#N/A</v>
      </c>
      <c r="O17" s="4">
        <f t="shared" si="2"/>
        <v>6.7060983071588814E-3</v>
      </c>
      <c r="P17" s="4" t="e">
        <f t="shared" si="2"/>
        <v>#N/A</v>
      </c>
      <c r="Q17" s="4" t="e">
        <f t="shared" si="2"/>
        <v>#N/A</v>
      </c>
      <c r="R17" s="4" t="e">
        <f>IF($B17=R$5,$F17,NA())</f>
        <v>#N/A</v>
      </c>
      <c r="S17" s="4">
        <f>F17</f>
        <v>6.7060983071588814E-3</v>
      </c>
      <c r="T17" s="4"/>
      <c r="U17" s="4"/>
      <c r="V17" s="4"/>
    </row>
    <row r="18" spans="1:22" x14ac:dyDescent="0.25">
      <c r="B18" t="s">
        <v>13</v>
      </c>
      <c r="C18">
        <v>1985</v>
      </c>
      <c r="D18">
        <v>2.2320000000000002</v>
      </c>
      <c r="E18">
        <v>272.16000000000003</v>
      </c>
      <c r="F18">
        <f t="shared" si="0"/>
        <v>8.2010582010582003E-3</v>
      </c>
      <c r="G18" t="s">
        <v>0</v>
      </c>
      <c r="H18" t="s">
        <v>12</v>
      </c>
      <c r="L18">
        <f>C18</f>
        <v>1985</v>
      </c>
      <c r="M18" s="4" t="e">
        <f t="shared" si="2"/>
        <v>#N/A</v>
      </c>
      <c r="N18" s="4" t="e">
        <f t="shared" si="2"/>
        <v>#N/A</v>
      </c>
      <c r="O18" s="4">
        <f t="shared" si="2"/>
        <v>8.2010582010582003E-3</v>
      </c>
      <c r="P18" s="4" t="e">
        <f t="shared" si="2"/>
        <v>#N/A</v>
      </c>
      <c r="Q18" s="4" t="e">
        <f t="shared" si="2"/>
        <v>#N/A</v>
      </c>
      <c r="R18" s="4" t="e">
        <f>IF($B18=R$5,$F18,NA())</f>
        <v>#N/A</v>
      </c>
      <c r="S18" s="4">
        <f>F18</f>
        <v>8.2010582010582003E-3</v>
      </c>
      <c r="T18" s="4"/>
      <c r="U18" s="4"/>
      <c r="V18" s="4"/>
    </row>
    <row r="19" spans="1:22" x14ac:dyDescent="0.25">
      <c r="B19" t="s">
        <v>14</v>
      </c>
      <c r="C19">
        <v>2005</v>
      </c>
      <c r="D19">
        <v>10.69</v>
      </c>
      <c r="E19">
        <v>533.20000000000005</v>
      </c>
      <c r="F19">
        <f t="shared" si="0"/>
        <v>2.0048762190547634E-2</v>
      </c>
      <c r="G19" t="s">
        <v>0</v>
      </c>
      <c r="H19" t="s">
        <v>20</v>
      </c>
      <c r="L19">
        <f>C19</f>
        <v>2005</v>
      </c>
      <c r="M19" s="4" t="e">
        <f t="shared" si="2"/>
        <v>#N/A</v>
      </c>
      <c r="N19" s="4" t="e">
        <f t="shared" si="2"/>
        <v>#N/A</v>
      </c>
      <c r="O19" s="4" t="e">
        <f t="shared" si="2"/>
        <v>#N/A</v>
      </c>
      <c r="P19" s="4">
        <f t="shared" si="2"/>
        <v>2.0048762190547634E-2</v>
      </c>
      <c r="Q19" s="4" t="e">
        <f t="shared" si="2"/>
        <v>#N/A</v>
      </c>
      <c r="R19" s="4" t="e">
        <f>IF($B19=R$5,$F19,NA())</f>
        <v>#N/A</v>
      </c>
      <c r="S19" s="4">
        <f>F19</f>
        <v>2.0048762190547634E-2</v>
      </c>
      <c r="T19" s="4"/>
      <c r="U19" s="4"/>
      <c r="V19" s="4"/>
    </row>
    <row r="20" spans="1:22" x14ac:dyDescent="0.25">
      <c r="B20" t="s">
        <v>14</v>
      </c>
      <c r="C20">
        <v>2006</v>
      </c>
      <c r="D20">
        <v>13.38</v>
      </c>
      <c r="E20">
        <v>558.34</v>
      </c>
      <c r="F20">
        <f t="shared" si="0"/>
        <v>2.3963892968442167E-2</v>
      </c>
      <c r="G20" t="s">
        <v>0</v>
      </c>
      <c r="H20" t="s">
        <v>20</v>
      </c>
      <c r="L20">
        <f>C20</f>
        <v>2006</v>
      </c>
      <c r="M20" s="4" t="e">
        <f t="shared" si="2"/>
        <v>#N/A</v>
      </c>
      <c r="N20" s="4" t="e">
        <f t="shared" si="2"/>
        <v>#N/A</v>
      </c>
      <c r="O20" s="4" t="e">
        <f t="shared" si="2"/>
        <v>#N/A</v>
      </c>
      <c r="P20" s="4">
        <f t="shared" si="2"/>
        <v>2.3963892968442167E-2</v>
      </c>
      <c r="Q20" s="4" t="e">
        <f t="shared" si="2"/>
        <v>#N/A</v>
      </c>
      <c r="R20" s="4" t="e">
        <f>IF($B20=R$5,$F20,NA())</f>
        <v>#N/A</v>
      </c>
      <c r="S20" s="4">
        <f>F20</f>
        <v>2.3963892968442167E-2</v>
      </c>
      <c r="T20" s="4"/>
      <c r="U20" s="4"/>
      <c r="V20" s="4"/>
    </row>
    <row r="21" spans="1:22" x14ac:dyDescent="0.25">
      <c r="B21" t="s">
        <v>14</v>
      </c>
      <c r="C21">
        <v>2007</v>
      </c>
      <c r="D21">
        <v>10.09</v>
      </c>
      <c r="E21">
        <v>589.59</v>
      </c>
      <c r="F21">
        <f t="shared" si="0"/>
        <v>1.7113587408198915E-2</v>
      </c>
      <c r="G21" t="s">
        <v>0</v>
      </c>
      <c r="H21" t="s">
        <v>20</v>
      </c>
      <c r="L21">
        <f>C21</f>
        <v>2007</v>
      </c>
      <c r="M21" s="4" t="e">
        <f t="shared" si="2"/>
        <v>#N/A</v>
      </c>
      <c r="N21" s="4" t="e">
        <f t="shared" si="2"/>
        <v>#N/A</v>
      </c>
      <c r="O21" s="4" t="e">
        <f t="shared" si="2"/>
        <v>#N/A</v>
      </c>
      <c r="P21" s="4">
        <f t="shared" si="2"/>
        <v>1.7113587408198915E-2</v>
      </c>
      <c r="Q21" s="4" t="e">
        <f t="shared" si="2"/>
        <v>#N/A</v>
      </c>
      <c r="R21" s="4" t="e">
        <f>IF($B21=R$5,$F21,NA())</f>
        <v>#N/A</v>
      </c>
      <c r="S21" s="4">
        <f>F21</f>
        <v>1.7113587408198915E-2</v>
      </c>
      <c r="T21" s="4"/>
      <c r="U21" s="4"/>
      <c r="V21" s="4"/>
    </row>
    <row r="22" spans="1:22" x14ac:dyDescent="0.25">
      <c r="B22" t="s">
        <v>14</v>
      </c>
      <c r="C22">
        <v>2008</v>
      </c>
      <c r="D22">
        <v>21.43</v>
      </c>
      <c r="E22">
        <v>656.76</v>
      </c>
      <c r="F22">
        <f t="shared" si="0"/>
        <v>3.2629880017053414E-2</v>
      </c>
      <c r="G22" t="s">
        <v>0</v>
      </c>
      <c r="H22" t="s">
        <v>20</v>
      </c>
      <c r="L22">
        <f>C22</f>
        <v>2008</v>
      </c>
      <c r="M22" s="4" t="e">
        <f t="shared" si="2"/>
        <v>#N/A</v>
      </c>
      <c r="N22" s="4" t="e">
        <f t="shared" si="2"/>
        <v>#N/A</v>
      </c>
      <c r="O22" s="4" t="e">
        <f t="shared" si="2"/>
        <v>#N/A</v>
      </c>
      <c r="P22" s="4">
        <f t="shared" si="2"/>
        <v>3.2629880017053414E-2</v>
      </c>
      <c r="Q22" s="4" t="e">
        <f t="shared" si="2"/>
        <v>#N/A</v>
      </c>
      <c r="R22" s="4" t="e">
        <f>IF($B22=R$5,$F22,NA())</f>
        <v>#N/A</v>
      </c>
      <c r="S22" s="4">
        <f>F22</f>
        <v>3.2629880017053414E-2</v>
      </c>
      <c r="T22" s="4"/>
      <c r="U22" s="4"/>
      <c r="V22" s="4"/>
    </row>
    <row r="23" spans="1:22" x14ac:dyDescent="0.25">
      <c r="B23" t="s">
        <v>14</v>
      </c>
      <c r="C23">
        <v>2009</v>
      </c>
      <c r="D23">
        <v>8.3699999999999992</v>
      </c>
      <c r="E23">
        <v>705.92</v>
      </c>
      <c r="F23">
        <f t="shared" si="0"/>
        <v>1.18568676337262E-2</v>
      </c>
      <c r="G23" t="s">
        <v>0</v>
      </c>
      <c r="H23" t="s">
        <v>20</v>
      </c>
      <c r="L23">
        <f>C23</f>
        <v>2009</v>
      </c>
      <c r="M23" s="4" t="e">
        <f t="shared" si="2"/>
        <v>#N/A</v>
      </c>
      <c r="N23" s="4" t="e">
        <f t="shared" si="2"/>
        <v>#N/A</v>
      </c>
      <c r="O23" s="4" t="e">
        <f t="shared" si="2"/>
        <v>#N/A</v>
      </c>
      <c r="P23" s="4">
        <f t="shared" si="2"/>
        <v>1.18568676337262E-2</v>
      </c>
      <c r="Q23" s="4" t="e">
        <f t="shared" si="2"/>
        <v>#N/A</v>
      </c>
      <c r="R23" s="4" t="e">
        <f>IF($B23=R$5,$F23,NA())</f>
        <v>#N/A</v>
      </c>
      <c r="S23" s="4">
        <f>F23</f>
        <v>1.18568676337262E-2</v>
      </c>
      <c r="T23" s="4"/>
      <c r="U23" s="4"/>
      <c r="V23" s="4"/>
    </row>
    <row r="24" spans="1:22" x14ac:dyDescent="0.25">
      <c r="B24" t="s">
        <v>14</v>
      </c>
      <c r="C24">
        <v>2010</v>
      </c>
      <c r="D24">
        <v>9.4499999999999993</v>
      </c>
      <c r="E24">
        <v>738.01</v>
      </c>
      <c r="F24">
        <f t="shared" si="0"/>
        <v>1.2804704543298871E-2</v>
      </c>
      <c r="G24" t="s">
        <v>0</v>
      </c>
      <c r="H24" t="s">
        <v>20</v>
      </c>
      <c r="L24">
        <f>C24</f>
        <v>2010</v>
      </c>
      <c r="M24" s="4" t="e">
        <f t="shared" si="2"/>
        <v>#N/A</v>
      </c>
      <c r="N24" s="4" t="e">
        <f t="shared" si="2"/>
        <v>#N/A</v>
      </c>
      <c r="O24" s="4" t="e">
        <f t="shared" si="2"/>
        <v>#N/A</v>
      </c>
      <c r="P24" s="4">
        <f t="shared" si="2"/>
        <v>1.2804704543298871E-2</v>
      </c>
      <c r="Q24" s="4" t="e">
        <f t="shared" si="2"/>
        <v>#N/A</v>
      </c>
      <c r="R24" s="4" t="e">
        <f>IF($B24=R$5,$F24,NA())</f>
        <v>#N/A</v>
      </c>
      <c r="S24" s="4">
        <f>F24</f>
        <v>1.2804704543298871E-2</v>
      </c>
      <c r="T24" s="4"/>
      <c r="U24" s="4"/>
      <c r="V24" s="4"/>
    </row>
    <row r="25" spans="1:22" x14ac:dyDescent="0.25">
      <c r="B25" t="s">
        <v>14</v>
      </c>
      <c r="C25">
        <v>2011</v>
      </c>
      <c r="D25">
        <v>12.23</v>
      </c>
      <c r="E25">
        <v>752.29</v>
      </c>
      <c r="F25">
        <f t="shared" si="0"/>
        <v>1.6257028539525983E-2</v>
      </c>
      <c r="G25" t="s">
        <v>0</v>
      </c>
      <c r="H25" t="s">
        <v>20</v>
      </c>
      <c r="L25">
        <f>C25</f>
        <v>2011</v>
      </c>
      <c r="M25" s="4" t="e">
        <f t="shared" si="2"/>
        <v>#N/A</v>
      </c>
      <c r="N25" s="4" t="e">
        <f t="shared" si="2"/>
        <v>#N/A</v>
      </c>
      <c r="O25" s="4" t="e">
        <f t="shared" si="2"/>
        <v>#N/A</v>
      </c>
      <c r="P25" s="4">
        <f t="shared" si="2"/>
        <v>1.6257028539525983E-2</v>
      </c>
      <c r="Q25" s="4" t="e">
        <f t="shared" si="2"/>
        <v>#N/A</v>
      </c>
      <c r="R25" s="4" t="e">
        <f>IF($B25=R$5,$F25,NA())</f>
        <v>#N/A</v>
      </c>
      <c r="S25" s="4">
        <f>F25</f>
        <v>1.6257028539525983E-2</v>
      </c>
      <c r="T25" s="4"/>
      <c r="U25" s="4"/>
      <c r="V25" s="4"/>
    </row>
    <row r="26" spans="1:22" x14ac:dyDescent="0.25">
      <c r="B26" t="s">
        <v>14</v>
      </c>
      <c r="C26">
        <v>2012</v>
      </c>
      <c r="D26">
        <v>11.48</v>
      </c>
      <c r="E26">
        <v>725.21</v>
      </c>
      <c r="F26">
        <f t="shared" si="0"/>
        <v>1.5829897546917444E-2</v>
      </c>
      <c r="G26" t="s">
        <v>0</v>
      </c>
      <c r="H26" t="s">
        <v>20</v>
      </c>
      <c r="L26">
        <f>C26</f>
        <v>2012</v>
      </c>
      <c r="M26" s="4" t="e">
        <f>IF($B26=M$5,$F26,NA())</f>
        <v>#N/A</v>
      </c>
      <c r="N26" s="4" t="e">
        <f>IF($B26=N$5,$F26,NA())</f>
        <v>#N/A</v>
      </c>
      <c r="O26" s="4" t="e">
        <f>IF($B26=O$5,$F26,NA())</f>
        <v>#N/A</v>
      </c>
      <c r="P26" s="4">
        <f>IF($B26=P$5,$F26,NA())</f>
        <v>1.5829897546917444E-2</v>
      </c>
      <c r="Q26" s="4" t="e">
        <f>IF($B26=Q$5,$F26,NA())</f>
        <v>#N/A</v>
      </c>
      <c r="R26" s="4" t="e">
        <f>IF($B26=R$5,$F26,NA())</f>
        <v>#N/A</v>
      </c>
      <c r="S26" s="4">
        <f>F26</f>
        <v>1.5829897546917444E-2</v>
      </c>
      <c r="T26" s="4"/>
      <c r="U26" s="4"/>
      <c r="V26" s="4"/>
    </row>
    <row r="27" spans="1:22" x14ac:dyDescent="0.25">
      <c r="A27" s="1"/>
      <c r="B27" t="s">
        <v>14</v>
      </c>
      <c r="C27">
        <v>2013</v>
      </c>
      <c r="D27">
        <v>10.69</v>
      </c>
      <c r="E27">
        <v>679.23</v>
      </c>
      <c r="F27">
        <f t="shared" si="0"/>
        <v>1.5738409669773124E-2</v>
      </c>
      <c r="G27" t="s">
        <v>0</v>
      </c>
      <c r="H27" t="s">
        <v>20</v>
      </c>
      <c r="L27">
        <f>C27</f>
        <v>2013</v>
      </c>
      <c r="M27" s="4" t="e">
        <f>IF($B27=M$5,$F27,NA())</f>
        <v>#N/A</v>
      </c>
      <c r="N27" s="4" t="e">
        <f>IF($B27=N$5,$F27,NA())</f>
        <v>#N/A</v>
      </c>
      <c r="O27" s="4" t="e">
        <f>IF($B27=O$5,$F27,NA())</f>
        <v>#N/A</v>
      </c>
      <c r="P27" s="4">
        <f>IF($B27=P$5,$F27,NA())</f>
        <v>1.5738409669773124E-2</v>
      </c>
      <c r="Q27" s="4" t="e">
        <f>IF($B27=Q$5,$F27,NA())</f>
        <v>#N/A</v>
      </c>
      <c r="R27" s="4" t="e">
        <f>IF($B27=R$5,$F27,NA())</f>
        <v>#N/A</v>
      </c>
      <c r="S27" s="4">
        <f>F27</f>
        <v>1.5738409669773124E-2</v>
      </c>
      <c r="T27" s="4"/>
      <c r="U27" s="4"/>
      <c r="V27" s="4"/>
    </row>
    <row r="28" spans="1:22" x14ac:dyDescent="0.25">
      <c r="A28" s="1"/>
      <c r="B28" t="s">
        <v>14</v>
      </c>
      <c r="C28">
        <v>2014</v>
      </c>
      <c r="D28">
        <v>7.76</v>
      </c>
      <c r="E28">
        <v>647.79</v>
      </c>
      <c r="F28">
        <f t="shared" si="0"/>
        <v>1.1979190787137807E-2</v>
      </c>
      <c r="G28" t="s">
        <v>0</v>
      </c>
      <c r="H28" t="s">
        <v>20</v>
      </c>
      <c r="L28">
        <f>C28</f>
        <v>2014</v>
      </c>
      <c r="M28" s="4" t="e">
        <f>IF($B28=M$5,$F28,NA())</f>
        <v>#N/A</v>
      </c>
      <c r="N28" s="4" t="e">
        <f>IF($B28=N$5,$F28,NA())</f>
        <v>#N/A</v>
      </c>
      <c r="O28" s="4" t="e">
        <f>IF($B28=O$5,$F28,NA())</f>
        <v>#N/A</v>
      </c>
      <c r="P28" s="4">
        <f>IF($B28=P$5,$F28,NA())</f>
        <v>1.1979190787137807E-2</v>
      </c>
      <c r="Q28" s="4" t="e">
        <f>IF($B28=Q$5,$F28,NA())</f>
        <v>#N/A</v>
      </c>
      <c r="R28" s="4" t="e">
        <f>IF($B28=R$5,$F28,NA())</f>
        <v>#N/A</v>
      </c>
      <c r="S28" s="4">
        <f>F28</f>
        <v>1.1979190787137807E-2</v>
      </c>
      <c r="T28" s="4"/>
      <c r="U28" s="4"/>
      <c r="V28" s="4"/>
    </row>
    <row r="29" spans="1:22" x14ac:dyDescent="0.25">
      <c r="A29" s="1"/>
      <c r="B29" t="s">
        <v>15</v>
      </c>
      <c r="C29">
        <v>2015</v>
      </c>
      <c r="D29" s="2">
        <v>14.285864375999999</v>
      </c>
      <c r="E29" s="2">
        <v>633.83000000000004</v>
      </c>
      <c r="F29">
        <f t="shared" si="0"/>
        <v>2.2538952678162912E-2</v>
      </c>
      <c r="G29" t="s">
        <v>24</v>
      </c>
      <c r="H29" t="s">
        <v>23</v>
      </c>
      <c r="L29">
        <f>C29</f>
        <v>2015</v>
      </c>
      <c r="M29" s="4" t="e">
        <f t="shared" ref="M29:Q33" si="3">IF($B29=M$5,$F29,NA())</f>
        <v>#N/A</v>
      </c>
      <c r="N29" s="4" t="e">
        <f t="shared" si="3"/>
        <v>#N/A</v>
      </c>
      <c r="O29" s="4" t="e">
        <f t="shared" si="3"/>
        <v>#N/A</v>
      </c>
      <c r="P29" s="4" t="e">
        <f t="shared" si="3"/>
        <v>#N/A</v>
      </c>
      <c r="Q29" s="4" t="e">
        <f t="shared" si="3"/>
        <v>#N/A</v>
      </c>
      <c r="R29" s="4" t="e">
        <f>IF($B29=R$5,$F29,NA())</f>
        <v>#N/A</v>
      </c>
      <c r="S29" s="3" t="e">
        <v>#N/A</v>
      </c>
      <c r="T29" s="4"/>
      <c r="U29" s="4"/>
      <c r="V29" s="4"/>
    </row>
    <row r="30" spans="1:22" x14ac:dyDescent="0.25">
      <c r="A30" s="1"/>
      <c r="B30" t="s">
        <v>15</v>
      </c>
      <c r="C30">
        <v>2016</v>
      </c>
      <c r="D30" s="2">
        <v>15.530735557</v>
      </c>
      <c r="E30" s="2">
        <v>639.86</v>
      </c>
      <c r="F30">
        <f t="shared" si="0"/>
        <v>2.4272083826149468E-2</v>
      </c>
      <c r="G30" t="s">
        <v>24</v>
      </c>
      <c r="H30" t="s">
        <v>23</v>
      </c>
      <c r="L30">
        <f>C30</f>
        <v>2016</v>
      </c>
      <c r="M30" s="4" t="e">
        <f t="shared" si="3"/>
        <v>#N/A</v>
      </c>
      <c r="N30" s="4" t="e">
        <f t="shared" si="3"/>
        <v>#N/A</v>
      </c>
      <c r="O30" s="4" t="e">
        <f t="shared" si="3"/>
        <v>#N/A</v>
      </c>
      <c r="P30" s="4" t="e">
        <f t="shared" si="3"/>
        <v>#N/A</v>
      </c>
      <c r="Q30" s="4" t="e">
        <f t="shared" si="3"/>
        <v>#N/A</v>
      </c>
      <c r="R30" s="4" t="e">
        <f>IF($B30=R$5,$F30,NA())</f>
        <v>#N/A</v>
      </c>
      <c r="S30" s="3" t="e">
        <v>#N/A</v>
      </c>
      <c r="T30" s="4"/>
      <c r="U30" s="4"/>
      <c r="V30" s="4"/>
    </row>
    <row r="31" spans="1:22" x14ac:dyDescent="0.25">
      <c r="A31" s="1"/>
      <c r="B31" t="s">
        <v>15</v>
      </c>
      <c r="C31">
        <v>2017</v>
      </c>
      <c r="D31" s="2">
        <v>10.787845314</v>
      </c>
      <c r="E31" s="2">
        <v>646.75</v>
      </c>
      <c r="F31">
        <f t="shared" si="0"/>
        <v>1.6680085526091997E-2</v>
      </c>
      <c r="G31" t="s">
        <v>24</v>
      </c>
      <c r="H31" t="s">
        <v>23</v>
      </c>
      <c r="L31">
        <f>C31</f>
        <v>2017</v>
      </c>
      <c r="M31" s="4" t="e">
        <f t="shared" si="3"/>
        <v>#N/A</v>
      </c>
      <c r="N31" s="4" t="e">
        <f t="shared" si="3"/>
        <v>#N/A</v>
      </c>
      <c r="O31" s="4" t="e">
        <f t="shared" si="3"/>
        <v>#N/A</v>
      </c>
      <c r="P31" s="4" t="e">
        <f t="shared" si="3"/>
        <v>#N/A</v>
      </c>
      <c r="Q31" s="4" t="e">
        <f t="shared" si="3"/>
        <v>#N/A</v>
      </c>
      <c r="R31" s="4" t="e">
        <f>IF($B31=R$5,$F31,NA())</f>
        <v>#N/A</v>
      </c>
      <c r="S31" s="3" t="e">
        <v>#N/A</v>
      </c>
      <c r="T31" s="4"/>
      <c r="U31" s="4"/>
      <c r="V31" s="4"/>
    </row>
    <row r="32" spans="1:22" x14ac:dyDescent="0.25">
      <c r="A32" s="1"/>
      <c r="B32" t="s">
        <v>15</v>
      </c>
      <c r="C32">
        <v>2018</v>
      </c>
      <c r="D32" s="2">
        <v>13.842420338</v>
      </c>
      <c r="E32" s="2">
        <v>682.49</v>
      </c>
      <c r="F32">
        <f t="shared" si="0"/>
        <v>2.0282231736728742E-2</v>
      </c>
      <c r="G32" t="s">
        <v>24</v>
      </c>
      <c r="H32" t="s">
        <v>23</v>
      </c>
      <c r="L32">
        <f>C32</f>
        <v>2018</v>
      </c>
      <c r="M32" s="4" t="e">
        <f t="shared" si="3"/>
        <v>#N/A</v>
      </c>
      <c r="N32" s="4" t="e">
        <f t="shared" si="3"/>
        <v>#N/A</v>
      </c>
      <c r="O32" s="4" t="e">
        <f t="shared" si="3"/>
        <v>#N/A</v>
      </c>
      <c r="P32" s="4" t="e">
        <f t="shared" si="3"/>
        <v>#N/A</v>
      </c>
      <c r="Q32" s="4" t="e">
        <f t="shared" si="3"/>
        <v>#N/A</v>
      </c>
      <c r="R32" s="4" t="e">
        <f>IF($B32=R$5,$F32,NA())</f>
        <v>#N/A</v>
      </c>
      <c r="S32" s="3" t="e">
        <v>#N/A</v>
      </c>
      <c r="T32" s="4"/>
      <c r="U32" s="4"/>
      <c r="V32" s="4"/>
    </row>
    <row r="33" spans="1:22" x14ac:dyDescent="0.25">
      <c r="A33" s="1"/>
      <c r="B33" t="s">
        <v>15</v>
      </c>
      <c r="C33">
        <v>2019</v>
      </c>
      <c r="D33" s="2">
        <v>18.493113908000002</v>
      </c>
      <c r="E33" s="2">
        <v>731.75</v>
      </c>
      <c r="F33">
        <f t="shared" si="0"/>
        <v>2.5272448114793306E-2</v>
      </c>
      <c r="G33" t="s">
        <v>24</v>
      </c>
      <c r="H33" t="s">
        <v>23</v>
      </c>
      <c r="L33">
        <f>C33</f>
        <v>2019</v>
      </c>
      <c r="M33" s="4" t="e">
        <f t="shared" si="3"/>
        <v>#N/A</v>
      </c>
      <c r="N33" s="4" t="e">
        <f t="shared" si="3"/>
        <v>#N/A</v>
      </c>
      <c r="O33" s="4" t="e">
        <f t="shared" si="3"/>
        <v>#N/A</v>
      </c>
      <c r="P33" s="4" t="e">
        <f t="shared" si="3"/>
        <v>#N/A</v>
      </c>
      <c r="Q33" s="4" t="e">
        <f t="shared" si="3"/>
        <v>#N/A</v>
      </c>
      <c r="R33" s="4" t="e">
        <f>IF($B33=R$5,$F33,NA())</f>
        <v>#N/A</v>
      </c>
      <c r="S33" s="3" t="e">
        <v>#N/A</v>
      </c>
      <c r="T33" s="4"/>
      <c r="U33" s="4"/>
      <c r="V33" s="4"/>
    </row>
    <row r="34" spans="1:22" x14ac:dyDescent="0.25">
      <c r="A34" s="1"/>
      <c r="B34" t="s">
        <v>19</v>
      </c>
      <c r="C34">
        <v>1999</v>
      </c>
      <c r="D34" s="2">
        <v>1.0760000000000001</v>
      </c>
      <c r="E34" s="2">
        <v>298.08999999999997</v>
      </c>
      <c r="F34">
        <f t="shared" si="0"/>
        <v>3.609648092857862E-3</v>
      </c>
      <c r="G34" t="s">
        <v>0</v>
      </c>
      <c r="H34" t="s">
        <v>21</v>
      </c>
      <c r="L34">
        <f>C34</f>
        <v>1999</v>
      </c>
      <c r="M34" s="4" t="e">
        <f>IF($B34=M$5,$F34,NA())</f>
        <v>#N/A</v>
      </c>
      <c r="N34" s="4" t="e">
        <f>IF($B34=N$5,$F34,NA())</f>
        <v>#N/A</v>
      </c>
      <c r="O34" s="4" t="e">
        <f>IF($B34=O$5,$F34,NA())</f>
        <v>#N/A</v>
      </c>
      <c r="P34" s="4" t="e">
        <f>IF($B34=P$5,$F34,NA())</f>
        <v>#N/A</v>
      </c>
      <c r="Q34" s="4">
        <f>IF($B34=Q$5,$F34,NA())</f>
        <v>3.609648092857862E-3</v>
      </c>
      <c r="R34" s="4" t="e">
        <f>IF($B34=R$5,$F34,NA())</f>
        <v>#N/A</v>
      </c>
      <c r="S34" s="4">
        <f>F34</f>
        <v>3.609648092857862E-3</v>
      </c>
      <c r="T34" s="4"/>
      <c r="U34" s="4"/>
      <c r="V34" s="4"/>
    </row>
    <row r="35" spans="1:22" x14ac:dyDescent="0.25">
      <c r="A35" s="1"/>
      <c r="B35" t="s">
        <v>19</v>
      </c>
      <c r="C35">
        <v>2000</v>
      </c>
      <c r="D35" s="2">
        <v>0.88100000000000001</v>
      </c>
      <c r="E35" s="2">
        <v>320.08999999999997</v>
      </c>
      <c r="F35">
        <f t="shared" si="0"/>
        <v>2.7523509013090072E-3</v>
      </c>
      <c r="G35" t="s">
        <v>0</v>
      </c>
      <c r="H35" t="s">
        <v>21</v>
      </c>
      <c r="L35">
        <f>C35</f>
        <v>2000</v>
      </c>
      <c r="M35" s="4" t="e">
        <f>IF($B35=M$5,$F35,NA())</f>
        <v>#N/A</v>
      </c>
      <c r="N35" s="4" t="e">
        <f>IF($B35=N$5,$F35,NA())</f>
        <v>#N/A</v>
      </c>
      <c r="O35" s="4" t="e">
        <f>IF($B35=O$5,$F35,NA())</f>
        <v>#N/A</v>
      </c>
      <c r="P35" s="4" t="e">
        <f>IF($B35=P$5,$F35,NA())</f>
        <v>#N/A</v>
      </c>
      <c r="Q35" s="4">
        <f>IF($B35=Q$5,$F35,NA())</f>
        <v>2.7523509013090072E-3</v>
      </c>
      <c r="R35" s="4" t="e">
        <f>IF($B35=R$5,$F35,NA())</f>
        <v>#N/A</v>
      </c>
      <c r="S35" s="4">
        <f>F35</f>
        <v>2.7523509013090072E-3</v>
      </c>
      <c r="T35" s="4"/>
      <c r="U35" s="4"/>
      <c r="V35" s="4"/>
    </row>
    <row r="36" spans="1:22" x14ac:dyDescent="0.25">
      <c r="B36" t="s">
        <v>19</v>
      </c>
      <c r="C36">
        <v>2001</v>
      </c>
      <c r="D36" s="2">
        <v>3.2610000000000001</v>
      </c>
      <c r="E36" s="2">
        <v>331.81</v>
      </c>
      <c r="F36">
        <f t="shared" si="0"/>
        <v>9.8279135649920139E-3</v>
      </c>
      <c r="G36" t="s">
        <v>0</v>
      </c>
      <c r="H36" t="s">
        <v>21</v>
      </c>
      <c r="L36">
        <f>C36</f>
        <v>2001</v>
      </c>
      <c r="M36" s="4" t="e">
        <f t="shared" ref="M36:Q42" si="4">IF($B36=M$5,$F36,NA())</f>
        <v>#N/A</v>
      </c>
      <c r="N36" s="4" t="e">
        <f t="shared" si="4"/>
        <v>#N/A</v>
      </c>
      <c r="O36" s="4" t="e">
        <f t="shared" si="4"/>
        <v>#N/A</v>
      </c>
      <c r="P36" s="4" t="e">
        <f t="shared" si="4"/>
        <v>#N/A</v>
      </c>
      <c r="Q36" s="4">
        <f t="shared" si="4"/>
        <v>9.8279135649920139E-3</v>
      </c>
      <c r="R36" s="4" t="e">
        <f>IF($B36=R$5,$F36,NA())</f>
        <v>#N/A</v>
      </c>
      <c r="S36" s="4">
        <f>F36</f>
        <v>9.8279135649920139E-3</v>
      </c>
      <c r="T36" s="4"/>
      <c r="U36" s="4"/>
      <c r="V36" s="4"/>
    </row>
    <row r="37" spans="1:22" x14ac:dyDescent="0.25">
      <c r="B37" t="s">
        <v>19</v>
      </c>
      <c r="C37">
        <v>2002</v>
      </c>
      <c r="D37" s="2">
        <v>1.66</v>
      </c>
      <c r="E37" s="2">
        <v>378.46</v>
      </c>
      <c r="F37">
        <f t="shared" si="0"/>
        <v>4.3861966918564707E-3</v>
      </c>
      <c r="G37" t="s">
        <v>0</v>
      </c>
      <c r="H37" t="s">
        <v>21</v>
      </c>
      <c r="L37">
        <f>C37</f>
        <v>2002</v>
      </c>
      <c r="M37" s="4" t="e">
        <f t="shared" si="4"/>
        <v>#N/A</v>
      </c>
      <c r="N37" s="4" t="e">
        <f t="shared" si="4"/>
        <v>#N/A</v>
      </c>
      <c r="O37" s="4" t="e">
        <f t="shared" si="4"/>
        <v>#N/A</v>
      </c>
      <c r="P37" s="4" t="e">
        <f t="shared" si="4"/>
        <v>#N/A</v>
      </c>
      <c r="Q37" s="4">
        <f t="shared" si="4"/>
        <v>4.3861966918564707E-3</v>
      </c>
      <c r="R37" s="4" t="e">
        <f>IF($B37=R$5,$F37,NA())</f>
        <v>#N/A</v>
      </c>
      <c r="S37" s="4">
        <f>F37</f>
        <v>4.3861966918564707E-3</v>
      </c>
      <c r="T37" s="4"/>
      <c r="U37" s="4"/>
      <c r="V37" s="4"/>
    </row>
    <row r="38" spans="1:22" x14ac:dyDescent="0.25">
      <c r="B38" t="s">
        <v>19</v>
      </c>
      <c r="C38">
        <v>2003</v>
      </c>
      <c r="D38" s="2">
        <v>3.169</v>
      </c>
      <c r="E38" s="2">
        <v>440.53</v>
      </c>
      <c r="F38">
        <f t="shared" si="0"/>
        <v>7.1936076998161307E-3</v>
      </c>
      <c r="G38" t="s">
        <v>0</v>
      </c>
      <c r="H38" t="s">
        <v>21</v>
      </c>
      <c r="L38">
        <f>C38</f>
        <v>2003</v>
      </c>
      <c r="M38" s="4" t="e">
        <f t="shared" si="4"/>
        <v>#N/A</v>
      </c>
      <c r="N38" s="4" t="e">
        <f t="shared" si="4"/>
        <v>#N/A</v>
      </c>
      <c r="O38" s="4" t="e">
        <f t="shared" si="4"/>
        <v>#N/A</v>
      </c>
      <c r="P38" s="4" t="e">
        <f t="shared" si="4"/>
        <v>#N/A</v>
      </c>
      <c r="Q38" s="4">
        <f t="shared" si="4"/>
        <v>7.1936076998161307E-3</v>
      </c>
      <c r="R38" s="4" t="e">
        <f>IF($B38=R$5,$F38,NA())</f>
        <v>#N/A</v>
      </c>
      <c r="S38" s="4">
        <f>F38</f>
        <v>7.1936076998161307E-3</v>
      </c>
      <c r="T38" s="4"/>
      <c r="U38" s="4"/>
      <c r="V38" s="4"/>
    </row>
    <row r="39" spans="1:22" x14ac:dyDescent="0.25">
      <c r="B39" t="s">
        <v>19</v>
      </c>
      <c r="C39">
        <v>2004</v>
      </c>
      <c r="D39" s="1">
        <v>4.63</v>
      </c>
      <c r="E39" s="1">
        <v>493</v>
      </c>
      <c r="F39">
        <f t="shared" si="0"/>
        <v>9.3914807302231239E-3</v>
      </c>
      <c r="G39" t="s">
        <v>0</v>
      </c>
      <c r="H39" t="s">
        <v>21</v>
      </c>
      <c r="L39">
        <f>C39</f>
        <v>2004</v>
      </c>
      <c r="M39" s="4" t="e">
        <f t="shared" si="4"/>
        <v>#N/A</v>
      </c>
      <c r="N39" s="4" t="e">
        <f t="shared" si="4"/>
        <v>#N/A</v>
      </c>
      <c r="O39" s="4" t="e">
        <f t="shared" si="4"/>
        <v>#N/A</v>
      </c>
      <c r="P39" s="4" t="e">
        <f t="shared" si="4"/>
        <v>#N/A</v>
      </c>
      <c r="Q39" s="4">
        <f t="shared" si="4"/>
        <v>9.3914807302231239E-3</v>
      </c>
      <c r="R39" s="4" t="e">
        <f>IF($B39=R$5,$F39,NA())</f>
        <v>#N/A</v>
      </c>
      <c r="S39" s="4">
        <f>F39</f>
        <v>9.3914807302231239E-3</v>
      </c>
      <c r="T39" s="4"/>
      <c r="U39" s="4"/>
      <c r="V39" s="4"/>
    </row>
    <row r="40" spans="1:22" x14ac:dyDescent="0.25">
      <c r="B40" t="s">
        <v>19</v>
      </c>
      <c r="C40">
        <v>2005</v>
      </c>
      <c r="D40" s="1">
        <v>9.8119999999999994</v>
      </c>
      <c r="E40">
        <v>533.20000000000005</v>
      </c>
      <c r="F40">
        <f t="shared" si="0"/>
        <v>1.840210052513128E-2</v>
      </c>
      <c r="G40" t="s">
        <v>0</v>
      </c>
      <c r="H40" t="s">
        <v>21</v>
      </c>
      <c r="L40">
        <f>C40</f>
        <v>2005</v>
      </c>
      <c r="M40" s="4" t="e">
        <f t="shared" si="4"/>
        <v>#N/A</v>
      </c>
      <c r="N40" s="4" t="e">
        <f t="shared" si="4"/>
        <v>#N/A</v>
      </c>
      <c r="O40" s="4" t="e">
        <f t="shared" si="4"/>
        <v>#N/A</v>
      </c>
      <c r="P40" s="4" t="e">
        <f t="shared" si="4"/>
        <v>#N/A</v>
      </c>
      <c r="Q40" s="4">
        <f t="shared" si="4"/>
        <v>1.840210052513128E-2</v>
      </c>
      <c r="R40" s="4" t="e">
        <f>IF($B40=R$5,$F40,NA())</f>
        <v>#N/A</v>
      </c>
      <c r="S40" s="4">
        <f>F40</f>
        <v>1.840210052513128E-2</v>
      </c>
      <c r="T40" s="4"/>
      <c r="U40" s="4"/>
      <c r="V40" s="4"/>
    </row>
    <row r="41" spans="1:22" x14ac:dyDescent="0.25">
      <c r="B41" t="s">
        <v>19</v>
      </c>
      <c r="C41">
        <v>2006</v>
      </c>
      <c r="D41" s="1">
        <v>11.304</v>
      </c>
      <c r="E41">
        <v>558.34</v>
      </c>
      <c r="F41">
        <f t="shared" si="0"/>
        <v>2.0245728409213022E-2</v>
      </c>
      <c r="G41" t="s">
        <v>0</v>
      </c>
      <c r="H41" t="s">
        <v>21</v>
      </c>
      <c r="L41">
        <f>C41</f>
        <v>2006</v>
      </c>
      <c r="M41" s="4" t="e">
        <f t="shared" si="4"/>
        <v>#N/A</v>
      </c>
      <c r="N41" s="4" t="e">
        <f t="shared" si="4"/>
        <v>#N/A</v>
      </c>
      <c r="O41" s="4" t="e">
        <f t="shared" si="4"/>
        <v>#N/A</v>
      </c>
      <c r="P41" s="4" t="e">
        <f t="shared" si="4"/>
        <v>#N/A</v>
      </c>
      <c r="Q41" s="4">
        <f t="shared" si="4"/>
        <v>2.0245728409213022E-2</v>
      </c>
      <c r="R41" s="4" t="e">
        <f>IF($B41=R$5,$F41,NA())</f>
        <v>#N/A</v>
      </c>
      <c r="S41" s="4">
        <f>F41</f>
        <v>2.0245728409213022E-2</v>
      </c>
      <c r="T41" s="4"/>
      <c r="U41" s="4"/>
      <c r="V41" s="4"/>
    </row>
    <row r="42" spans="1:22" x14ac:dyDescent="0.25">
      <c r="B42" t="s">
        <v>22</v>
      </c>
      <c r="C42">
        <v>2015</v>
      </c>
      <c r="D42" s="1">
        <v>8</v>
      </c>
      <c r="E42" s="2">
        <v>633.83000000000004</v>
      </c>
      <c r="F42">
        <f t="shared" si="0"/>
        <v>1.2621680892352839E-2</v>
      </c>
      <c r="G42" t="s">
        <v>0</v>
      </c>
      <c r="H42" t="s">
        <v>21</v>
      </c>
      <c r="L42">
        <f>C42</f>
        <v>2015</v>
      </c>
      <c r="M42" s="4" t="e">
        <f t="shared" si="4"/>
        <v>#N/A</v>
      </c>
      <c r="N42" s="4" t="e">
        <f t="shared" si="4"/>
        <v>#N/A</v>
      </c>
      <c r="O42" s="4" t="e">
        <f t="shared" si="4"/>
        <v>#N/A</v>
      </c>
      <c r="P42" s="4" t="e">
        <f t="shared" si="4"/>
        <v>#N/A</v>
      </c>
      <c r="Q42" s="4" t="e">
        <f t="shared" si="4"/>
        <v>#N/A</v>
      </c>
      <c r="R42" s="4">
        <f>IF($B42=R$5,$F42,NA())</f>
        <v>1.2621680892352839E-2</v>
      </c>
      <c r="S42" s="4">
        <f>F42</f>
        <v>1.2621680892352839E-2</v>
      </c>
      <c r="T42" s="4"/>
      <c r="U42" s="4"/>
      <c r="V42" s="4"/>
    </row>
    <row r="43" spans="1:22" x14ac:dyDescent="0.25">
      <c r="B43" t="s">
        <v>22</v>
      </c>
      <c r="C43">
        <v>2000</v>
      </c>
      <c r="D43" s="6">
        <v>0.85</v>
      </c>
      <c r="E43" s="2">
        <v>320.08999999999997</v>
      </c>
      <c r="F43">
        <f t="shared" si="0"/>
        <v>2.6555031397419476E-3</v>
      </c>
      <c r="G43" t="s">
        <v>0</v>
      </c>
      <c r="H43" t="s">
        <v>21</v>
      </c>
      <c r="L43">
        <f>C43</f>
        <v>2000</v>
      </c>
      <c r="M43" s="4" t="e">
        <f t="shared" ref="M43:Q59" si="5">IF($B43=M$5,$F43,NA())</f>
        <v>#N/A</v>
      </c>
      <c r="N43" s="4" t="e">
        <f t="shared" si="5"/>
        <v>#N/A</v>
      </c>
      <c r="O43" s="4" t="e">
        <f t="shared" si="5"/>
        <v>#N/A</v>
      </c>
      <c r="P43" s="4" t="e">
        <f t="shared" si="5"/>
        <v>#N/A</v>
      </c>
      <c r="Q43" s="4" t="e">
        <f t="shared" si="5"/>
        <v>#N/A</v>
      </c>
      <c r="R43" s="4">
        <f>IF($B43=R$5,$F43,NA())</f>
        <v>2.6555031397419476E-3</v>
      </c>
      <c r="S43" s="4">
        <f>F43</f>
        <v>2.6555031397419476E-3</v>
      </c>
      <c r="T43" s="4"/>
      <c r="U43" s="4"/>
      <c r="V43" s="4"/>
    </row>
    <row r="44" spans="1:22" x14ac:dyDescent="0.25">
      <c r="B44" t="s">
        <v>22</v>
      </c>
      <c r="C44">
        <v>2001</v>
      </c>
      <c r="D44" s="6">
        <v>2.77</v>
      </c>
      <c r="E44" s="2">
        <v>331.81</v>
      </c>
      <c r="F44">
        <f t="shared" ref="F44:F59" si="6">D44/E44</f>
        <v>8.34815105029987E-3</v>
      </c>
      <c r="G44" t="s">
        <v>0</v>
      </c>
      <c r="H44" t="s">
        <v>21</v>
      </c>
      <c r="L44">
        <f>C44</f>
        <v>2001</v>
      </c>
      <c r="M44" s="4" t="e">
        <f t="shared" si="5"/>
        <v>#N/A</v>
      </c>
      <c r="N44" s="4" t="e">
        <f t="shared" si="5"/>
        <v>#N/A</v>
      </c>
      <c r="O44" s="4" t="e">
        <f t="shared" si="5"/>
        <v>#N/A</v>
      </c>
      <c r="P44" s="4" t="e">
        <f t="shared" si="5"/>
        <v>#N/A</v>
      </c>
      <c r="Q44" s="4" t="e">
        <f t="shared" si="5"/>
        <v>#N/A</v>
      </c>
      <c r="R44" s="4">
        <f>IF($B44=R$5,$F44,NA())</f>
        <v>8.34815105029987E-3</v>
      </c>
      <c r="S44" s="4">
        <f>F44</f>
        <v>8.34815105029987E-3</v>
      </c>
      <c r="T44" s="4"/>
      <c r="U44" s="4"/>
      <c r="V44" s="4"/>
    </row>
    <row r="45" spans="1:22" x14ac:dyDescent="0.25">
      <c r="B45" t="s">
        <v>22</v>
      </c>
      <c r="C45">
        <v>2002</v>
      </c>
      <c r="D45" s="6">
        <v>1.62</v>
      </c>
      <c r="E45" s="2">
        <v>378.46</v>
      </c>
      <c r="F45">
        <f t="shared" si="6"/>
        <v>4.280505205305713E-3</v>
      </c>
      <c r="G45" t="s">
        <v>0</v>
      </c>
      <c r="H45" t="s">
        <v>21</v>
      </c>
      <c r="L45">
        <f>C45</f>
        <v>2002</v>
      </c>
      <c r="M45" s="4" t="e">
        <f t="shared" si="5"/>
        <v>#N/A</v>
      </c>
      <c r="N45" s="4" t="e">
        <f t="shared" si="5"/>
        <v>#N/A</v>
      </c>
      <c r="O45" s="4" t="e">
        <f t="shared" si="5"/>
        <v>#N/A</v>
      </c>
      <c r="P45" s="4" t="e">
        <f t="shared" si="5"/>
        <v>#N/A</v>
      </c>
      <c r="Q45" s="4" t="e">
        <f t="shared" si="5"/>
        <v>#N/A</v>
      </c>
      <c r="R45" s="4">
        <f>IF($B45=R$5,$F45,NA())</f>
        <v>4.280505205305713E-3</v>
      </c>
      <c r="S45" s="4">
        <f>F45</f>
        <v>4.280505205305713E-3</v>
      </c>
      <c r="T45" s="4"/>
      <c r="U45" s="4"/>
      <c r="V45" s="4"/>
    </row>
    <row r="46" spans="1:22" x14ac:dyDescent="0.25">
      <c r="B46" t="s">
        <v>22</v>
      </c>
      <c r="C46">
        <v>2003</v>
      </c>
      <c r="D46" s="6">
        <v>3.12</v>
      </c>
      <c r="E46" s="2">
        <v>440.53</v>
      </c>
      <c r="F46">
        <f t="shared" si="6"/>
        <v>7.0823780446280619E-3</v>
      </c>
      <c r="G46" t="s">
        <v>0</v>
      </c>
      <c r="H46" t="s">
        <v>21</v>
      </c>
      <c r="L46">
        <f>C46</f>
        <v>2003</v>
      </c>
      <c r="M46" s="4" t="e">
        <f t="shared" si="5"/>
        <v>#N/A</v>
      </c>
      <c r="N46" s="4" t="e">
        <f t="shared" si="5"/>
        <v>#N/A</v>
      </c>
      <c r="O46" s="4" t="e">
        <f t="shared" si="5"/>
        <v>#N/A</v>
      </c>
      <c r="P46" s="4" t="e">
        <f t="shared" si="5"/>
        <v>#N/A</v>
      </c>
      <c r="Q46" s="4" t="e">
        <f t="shared" si="5"/>
        <v>#N/A</v>
      </c>
      <c r="R46" s="4">
        <f>IF($B46=R$5,$F46,NA())</f>
        <v>7.0823780446280619E-3</v>
      </c>
      <c r="S46" s="4">
        <f>F46</f>
        <v>7.0823780446280619E-3</v>
      </c>
      <c r="T46" s="4"/>
      <c r="U46" s="4"/>
      <c r="V46" s="4"/>
    </row>
    <row r="47" spans="1:22" x14ac:dyDescent="0.25">
      <c r="B47" t="s">
        <v>22</v>
      </c>
      <c r="C47">
        <v>2004</v>
      </c>
      <c r="D47" s="6">
        <v>5.04</v>
      </c>
      <c r="E47" s="1">
        <v>493</v>
      </c>
      <c r="F47">
        <f t="shared" si="6"/>
        <v>1.0223123732251522E-2</v>
      </c>
      <c r="G47" t="s">
        <v>0</v>
      </c>
      <c r="H47" t="s">
        <v>21</v>
      </c>
      <c r="L47">
        <f>C47</f>
        <v>2004</v>
      </c>
      <c r="M47" s="4" t="e">
        <f t="shared" si="5"/>
        <v>#N/A</v>
      </c>
      <c r="N47" s="4" t="e">
        <f t="shared" si="5"/>
        <v>#N/A</v>
      </c>
      <c r="O47" s="4" t="e">
        <f t="shared" si="5"/>
        <v>#N/A</v>
      </c>
      <c r="P47" s="4" t="e">
        <f t="shared" si="5"/>
        <v>#N/A</v>
      </c>
      <c r="Q47" s="4" t="e">
        <f t="shared" si="5"/>
        <v>#N/A</v>
      </c>
      <c r="R47" s="4">
        <f>IF($B47=R$5,$F47,NA())</f>
        <v>1.0223123732251522E-2</v>
      </c>
      <c r="S47" s="4">
        <f>F47</f>
        <v>1.0223123732251522E-2</v>
      </c>
      <c r="T47" s="4"/>
      <c r="U47" s="4"/>
      <c r="V47" s="4"/>
    </row>
    <row r="48" spans="1:22" x14ac:dyDescent="0.25">
      <c r="B48" t="s">
        <v>22</v>
      </c>
      <c r="C48">
        <v>2005</v>
      </c>
      <c r="D48" s="6">
        <v>8.8000000000000007</v>
      </c>
      <c r="E48">
        <v>533.20000000000005</v>
      </c>
      <c r="F48">
        <f t="shared" si="6"/>
        <v>1.6504126031507877E-2</v>
      </c>
      <c r="G48" t="s">
        <v>0</v>
      </c>
      <c r="H48" t="s">
        <v>21</v>
      </c>
      <c r="L48">
        <f>C48</f>
        <v>2005</v>
      </c>
      <c r="M48" s="4" t="e">
        <f t="shared" si="5"/>
        <v>#N/A</v>
      </c>
      <c r="N48" s="4" t="e">
        <f t="shared" si="5"/>
        <v>#N/A</v>
      </c>
      <c r="O48" s="4" t="e">
        <f t="shared" si="5"/>
        <v>#N/A</v>
      </c>
      <c r="P48" s="4" t="e">
        <f t="shared" si="5"/>
        <v>#N/A</v>
      </c>
      <c r="Q48" s="4" t="e">
        <f t="shared" si="5"/>
        <v>#N/A</v>
      </c>
      <c r="R48" s="4">
        <f>IF($B48=R$5,$F48,NA())</f>
        <v>1.6504126031507877E-2</v>
      </c>
      <c r="S48" s="4">
        <f>F48</f>
        <v>1.6504126031507877E-2</v>
      </c>
      <c r="T48" s="4"/>
      <c r="U48" s="4"/>
      <c r="V48" s="4"/>
    </row>
    <row r="49" spans="2:22" x14ac:dyDescent="0.25">
      <c r="B49" t="s">
        <v>22</v>
      </c>
      <c r="C49">
        <v>2006</v>
      </c>
      <c r="D49" s="6">
        <v>11.31</v>
      </c>
      <c r="E49">
        <v>558.34</v>
      </c>
      <c r="F49">
        <f t="shared" si="6"/>
        <v>2.0256474549557618E-2</v>
      </c>
      <c r="G49" t="s">
        <v>0</v>
      </c>
      <c r="H49" t="s">
        <v>21</v>
      </c>
      <c r="L49">
        <f>C49</f>
        <v>2006</v>
      </c>
      <c r="M49" s="4" t="e">
        <f t="shared" si="5"/>
        <v>#N/A</v>
      </c>
      <c r="N49" s="4" t="e">
        <f t="shared" si="5"/>
        <v>#N/A</v>
      </c>
      <c r="O49" s="4" t="e">
        <f t="shared" si="5"/>
        <v>#N/A</v>
      </c>
      <c r="P49" s="4" t="e">
        <f t="shared" si="5"/>
        <v>#N/A</v>
      </c>
      <c r="Q49" s="4" t="e">
        <f t="shared" si="5"/>
        <v>#N/A</v>
      </c>
      <c r="R49" s="4">
        <f>IF($B49=R$5,$F49,NA())</f>
        <v>2.0256474549557618E-2</v>
      </c>
      <c r="S49" s="4">
        <f>F49</f>
        <v>2.0256474549557618E-2</v>
      </c>
      <c r="T49" s="4"/>
      <c r="U49" s="4"/>
      <c r="V49" s="4"/>
    </row>
    <row r="50" spans="2:22" x14ac:dyDescent="0.25">
      <c r="B50" t="s">
        <v>22</v>
      </c>
      <c r="C50">
        <v>2007</v>
      </c>
      <c r="D50" s="6">
        <v>9.1</v>
      </c>
      <c r="E50">
        <v>589.59</v>
      </c>
      <c r="F50">
        <f t="shared" si="6"/>
        <v>1.5434454451398428E-2</v>
      </c>
      <c r="G50" t="s">
        <v>0</v>
      </c>
      <c r="H50" t="s">
        <v>21</v>
      </c>
      <c r="L50">
        <f>C50</f>
        <v>2007</v>
      </c>
      <c r="M50" s="4" t="e">
        <f t="shared" si="5"/>
        <v>#N/A</v>
      </c>
      <c r="N50" s="4" t="e">
        <f t="shared" si="5"/>
        <v>#N/A</v>
      </c>
      <c r="O50" s="4" t="e">
        <f t="shared" si="5"/>
        <v>#N/A</v>
      </c>
      <c r="P50" s="4" t="e">
        <f t="shared" si="5"/>
        <v>#N/A</v>
      </c>
      <c r="Q50" s="4" t="e">
        <f t="shared" si="5"/>
        <v>#N/A</v>
      </c>
      <c r="R50" s="4">
        <f>IF($B50=R$5,$F50,NA())</f>
        <v>1.5434454451398428E-2</v>
      </c>
      <c r="S50" s="4">
        <f>F50</f>
        <v>1.5434454451398428E-2</v>
      </c>
      <c r="T50" s="4"/>
      <c r="U50" s="4"/>
      <c r="V50" s="4"/>
    </row>
    <row r="51" spans="2:22" x14ac:dyDescent="0.25">
      <c r="B51" t="s">
        <v>22</v>
      </c>
      <c r="C51">
        <v>2008</v>
      </c>
      <c r="D51" s="6">
        <v>20.9</v>
      </c>
      <c r="E51">
        <v>656.76</v>
      </c>
      <c r="F51">
        <f t="shared" si="6"/>
        <v>3.1822888117424931E-2</v>
      </c>
      <c r="G51" t="s">
        <v>0</v>
      </c>
      <c r="H51" t="s">
        <v>21</v>
      </c>
      <c r="L51">
        <f>C51</f>
        <v>2008</v>
      </c>
      <c r="M51" s="4" t="e">
        <f t="shared" si="5"/>
        <v>#N/A</v>
      </c>
      <c r="N51" s="4" t="e">
        <f t="shared" si="5"/>
        <v>#N/A</v>
      </c>
      <c r="O51" s="4" t="e">
        <f t="shared" si="5"/>
        <v>#N/A</v>
      </c>
      <c r="P51" s="4" t="e">
        <f t="shared" si="5"/>
        <v>#N/A</v>
      </c>
      <c r="Q51" s="4" t="e">
        <f t="shared" si="5"/>
        <v>#N/A</v>
      </c>
      <c r="R51" s="4">
        <f>IF($B51=R$5,$F51,NA())</f>
        <v>3.1822888117424931E-2</v>
      </c>
      <c r="S51" s="4">
        <f>F51</f>
        <v>3.1822888117424931E-2</v>
      </c>
      <c r="T51" s="4"/>
      <c r="U51" s="4"/>
      <c r="V51" s="4"/>
    </row>
    <row r="52" spans="2:22" x14ac:dyDescent="0.25">
      <c r="B52" t="s">
        <v>22</v>
      </c>
      <c r="C52">
        <v>2009</v>
      </c>
      <c r="D52" s="6">
        <v>7.18</v>
      </c>
      <c r="E52">
        <v>705.92</v>
      </c>
      <c r="F52">
        <f t="shared" si="6"/>
        <v>1.0171124206708976E-2</v>
      </c>
      <c r="G52" t="s">
        <v>0</v>
      </c>
      <c r="H52" t="s">
        <v>21</v>
      </c>
      <c r="L52">
        <f>C52</f>
        <v>2009</v>
      </c>
      <c r="M52" s="4" t="e">
        <f t="shared" si="5"/>
        <v>#N/A</v>
      </c>
      <c r="N52" s="4" t="e">
        <f t="shared" si="5"/>
        <v>#N/A</v>
      </c>
      <c r="O52" s="4" t="e">
        <f t="shared" si="5"/>
        <v>#N/A</v>
      </c>
      <c r="P52" s="4" t="e">
        <f t="shared" si="5"/>
        <v>#N/A</v>
      </c>
      <c r="Q52" s="4" t="e">
        <f t="shared" si="5"/>
        <v>#N/A</v>
      </c>
      <c r="R52" s="4">
        <f>IF($B52=R$5,$F52,NA())</f>
        <v>1.0171124206708976E-2</v>
      </c>
      <c r="S52" s="4">
        <f>F52</f>
        <v>1.0171124206708976E-2</v>
      </c>
      <c r="T52" s="4"/>
      <c r="U52" s="4"/>
      <c r="V52" s="4"/>
    </row>
    <row r="53" spans="2:22" x14ac:dyDescent="0.25">
      <c r="B53" t="s">
        <v>22</v>
      </c>
      <c r="C53">
        <v>2010</v>
      </c>
      <c r="D53" s="6">
        <v>8.73</v>
      </c>
      <c r="E53">
        <v>738.01</v>
      </c>
      <c r="F53">
        <f t="shared" si="6"/>
        <v>1.1829108006666577E-2</v>
      </c>
      <c r="G53" t="s">
        <v>0</v>
      </c>
      <c r="H53" t="s">
        <v>21</v>
      </c>
      <c r="L53">
        <f>C53</f>
        <v>2010</v>
      </c>
      <c r="M53" s="4" t="e">
        <f t="shared" si="5"/>
        <v>#N/A</v>
      </c>
      <c r="N53" s="4" t="e">
        <f t="shared" si="5"/>
        <v>#N/A</v>
      </c>
      <c r="O53" s="4" t="e">
        <f t="shared" si="5"/>
        <v>#N/A</v>
      </c>
      <c r="P53" s="4" t="e">
        <f t="shared" si="5"/>
        <v>#N/A</v>
      </c>
      <c r="Q53" s="4" t="e">
        <f t="shared" si="5"/>
        <v>#N/A</v>
      </c>
      <c r="R53" s="4">
        <f>IF($B53=R$5,$F53,NA())</f>
        <v>1.1829108006666577E-2</v>
      </c>
      <c r="S53" s="4">
        <f>F53</f>
        <v>1.1829108006666577E-2</v>
      </c>
      <c r="T53" s="4"/>
      <c r="U53" s="4"/>
      <c r="V53" s="4"/>
    </row>
    <row r="54" spans="2:22" x14ac:dyDescent="0.25">
      <c r="B54" t="s">
        <v>22</v>
      </c>
      <c r="C54">
        <v>2011</v>
      </c>
      <c r="D54" s="6">
        <v>11.12</v>
      </c>
      <c r="E54">
        <v>752.29</v>
      </c>
      <c r="F54">
        <f t="shared" si="6"/>
        <v>1.4781533717050606E-2</v>
      </c>
      <c r="G54" t="s">
        <v>0</v>
      </c>
      <c r="H54" t="s">
        <v>21</v>
      </c>
      <c r="L54">
        <f>C54</f>
        <v>2011</v>
      </c>
      <c r="M54" s="4" t="e">
        <f t="shared" si="5"/>
        <v>#N/A</v>
      </c>
      <c r="N54" s="4" t="e">
        <f t="shared" si="5"/>
        <v>#N/A</v>
      </c>
      <c r="O54" s="4" t="e">
        <f t="shared" si="5"/>
        <v>#N/A</v>
      </c>
      <c r="P54" s="4" t="e">
        <f t="shared" si="5"/>
        <v>#N/A</v>
      </c>
      <c r="Q54" s="4" t="e">
        <f t="shared" si="5"/>
        <v>#N/A</v>
      </c>
      <c r="R54" s="4">
        <f>IF($B54=R$5,$F54,NA())</f>
        <v>1.4781533717050606E-2</v>
      </c>
      <c r="S54" s="4">
        <f>F54</f>
        <v>1.4781533717050606E-2</v>
      </c>
      <c r="T54" s="4"/>
      <c r="U54" s="4"/>
      <c r="V54" s="4"/>
    </row>
    <row r="55" spans="2:22" x14ac:dyDescent="0.25">
      <c r="B55" t="s">
        <v>22</v>
      </c>
      <c r="C55">
        <v>2012</v>
      </c>
      <c r="D55" s="6">
        <v>10.89</v>
      </c>
      <c r="E55">
        <v>725.21</v>
      </c>
      <c r="F55">
        <f t="shared" si="6"/>
        <v>1.5016340094593291E-2</v>
      </c>
      <c r="G55" t="s">
        <v>0</v>
      </c>
      <c r="H55" t="s">
        <v>21</v>
      </c>
      <c r="L55">
        <f>C55</f>
        <v>2012</v>
      </c>
      <c r="M55" s="4" t="e">
        <f t="shared" si="5"/>
        <v>#N/A</v>
      </c>
      <c r="N55" s="4" t="e">
        <f t="shared" si="5"/>
        <v>#N/A</v>
      </c>
      <c r="O55" s="4" t="e">
        <f t="shared" si="5"/>
        <v>#N/A</v>
      </c>
      <c r="P55" s="4" t="e">
        <f t="shared" si="5"/>
        <v>#N/A</v>
      </c>
      <c r="Q55" s="4" t="e">
        <f t="shared" si="5"/>
        <v>#N/A</v>
      </c>
      <c r="R55" s="4">
        <f>IF($B55=R$5,$F55,NA())</f>
        <v>1.5016340094593291E-2</v>
      </c>
      <c r="S55" s="4">
        <f>F55</f>
        <v>1.5016340094593291E-2</v>
      </c>
      <c r="T55" s="4"/>
      <c r="U55" s="4"/>
      <c r="V55" s="4"/>
    </row>
    <row r="56" spans="2:22" x14ac:dyDescent="0.25">
      <c r="B56" t="s">
        <v>22</v>
      </c>
      <c r="C56">
        <v>2013</v>
      </c>
      <c r="D56" s="6">
        <v>10.3</v>
      </c>
      <c r="E56">
        <v>679.23</v>
      </c>
      <c r="F56">
        <f t="shared" si="6"/>
        <v>1.5164230084065781E-2</v>
      </c>
      <c r="G56" t="s">
        <v>0</v>
      </c>
      <c r="H56" t="s">
        <v>21</v>
      </c>
      <c r="L56">
        <f>C56</f>
        <v>2013</v>
      </c>
      <c r="M56" s="4" t="e">
        <f t="shared" si="5"/>
        <v>#N/A</v>
      </c>
      <c r="N56" s="4" t="e">
        <f t="shared" si="5"/>
        <v>#N/A</v>
      </c>
      <c r="O56" s="4" t="e">
        <f t="shared" si="5"/>
        <v>#N/A</v>
      </c>
      <c r="P56" s="4" t="e">
        <f t="shared" si="5"/>
        <v>#N/A</v>
      </c>
      <c r="Q56" s="4" t="e">
        <f t="shared" si="5"/>
        <v>#N/A</v>
      </c>
      <c r="R56" s="4">
        <f>IF($B56=R$5,$F56,NA())</f>
        <v>1.5164230084065781E-2</v>
      </c>
      <c r="S56" s="4">
        <f>F56</f>
        <v>1.5164230084065781E-2</v>
      </c>
      <c r="T56" s="4"/>
      <c r="U56" s="4"/>
      <c r="V56" s="4"/>
    </row>
    <row r="57" spans="2:22" x14ac:dyDescent="0.25">
      <c r="B57" t="s">
        <v>22</v>
      </c>
      <c r="C57">
        <v>2014</v>
      </c>
      <c r="D57" s="6">
        <v>7.48</v>
      </c>
      <c r="E57">
        <v>647.79</v>
      </c>
      <c r="F57">
        <f t="shared" si="6"/>
        <v>1.1546951944302939E-2</v>
      </c>
      <c r="G57" t="s">
        <v>0</v>
      </c>
      <c r="H57" t="s">
        <v>21</v>
      </c>
      <c r="L57">
        <f>C57</f>
        <v>2014</v>
      </c>
      <c r="M57" s="4" t="e">
        <f t="shared" si="5"/>
        <v>#N/A</v>
      </c>
      <c r="N57" s="4" t="e">
        <f t="shared" si="5"/>
        <v>#N/A</v>
      </c>
      <c r="O57" s="4" t="e">
        <f t="shared" si="5"/>
        <v>#N/A</v>
      </c>
      <c r="P57" s="4" t="e">
        <f t="shared" si="5"/>
        <v>#N/A</v>
      </c>
      <c r="Q57" s="4" t="e">
        <f t="shared" si="5"/>
        <v>#N/A</v>
      </c>
      <c r="R57" s="4">
        <f>IF($B57=R$5,$F57,NA())</f>
        <v>1.1546951944302939E-2</v>
      </c>
      <c r="S57" s="4">
        <f>F57</f>
        <v>1.1546951944302939E-2</v>
      </c>
      <c r="T57" s="4"/>
      <c r="U57" s="4"/>
      <c r="V57" s="4"/>
    </row>
    <row r="58" spans="2:22" x14ac:dyDescent="0.25">
      <c r="B58" t="s">
        <v>22</v>
      </c>
      <c r="C58">
        <v>2015</v>
      </c>
      <c r="D58" s="6">
        <v>7.9</v>
      </c>
      <c r="E58" s="2">
        <v>633.83000000000004</v>
      </c>
      <c r="F58">
        <f t="shared" si="6"/>
        <v>1.2463909881198429E-2</v>
      </c>
      <c r="G58" t="s">
        <v>0</v>
      </c>
      <c r="H58" t="s">
        <v>21</v>
      </c>
      <c r="L58">
        <f>C58</f>
        <v>2015</v>
      </c>
      <c r="M58" s="4" t="e">
        <f t="shared" si="5"/>
        <v>#N/A</v>
      </c>
      <c r="N58" s="4" t="e">
        <f t="shared" si="5"/>
        <v>#N/A</v>
      </c>
      <c r="O58" s="4" t="e">
        <f t="shared" si="5"/>
        <v>#N/A</v>
      </c>
      <c r="P58" s="4" t="e">
        <f t="shared" si="5"/>
        <v>#N/A</v>
      </c>
      <c r="Q58" s="4" t="e">
        <f t="shared" si="5"/>
        <v>#N/A</v>
      </c>
      <c r="R58" s="4">
        <f>IF($B58=R$5,$F58,NA())</f>
        <v>1.2463909881198429E-2</v>
      </c>
      <c r="S58" s="4">
        <f>F58</f>
        <v>1.2463909881198429E-2</v>
      </c>
      <c r="T58" s="4"/>
      <c r="U58" s="4"/>
      <c r="V58" s="4"/>
    </row>
    <row r="59" spans="2:22" x14ac:dyDescent="0.25">
      <c r="B59" t="s">
        <v>22</v>
      </c>
      <c r="C59">
        <v>2016</v>
      </c>
      <c r="D59" s="6">
        <v>9.39</v>
      </c>
      <c r="E59" s="2">
        <v>639.86</v>
      </c>
      <c r="F59">
        <f t="shared" si="6"/>
        <v>1.4675085174882006E-2</v>
      </c>
      <c r="G59" t="s">
        <v>0</v>
      </c>
      <c r="H59" t="s">
        <v>21</v>
      </c>
      <c r="L59">
        <f>C59</f>
        <v>2016</v>
      </c>
      <c r="M59" s="4" t="e">
        <f t="shared" si="5"/>
        <v>#N/A</v>
      </c>
      <c r="N59" s="4" t="e">
        <f t="shared" si="5"/>
        <v>#N/A</v>
      </c>
      <c r="O59" s="4" t="e">
        <f t="shared" si="5"/>
        <v>#N/A</v>
      </c>
      <c r="P59" s="4" t="e">
        <f t="shared" si="5"/>
        <v>#N/A</v>
      </c>
      <c r="Q59" s="4" t="e">
        <f t="shared" si="5"/>
        <v>#N/A</v>
      </c>
      <c r="R59" s="4">
        <f>IF($B59=R$5,$F59,NA())</f>
        <v>1.4675085174882006E-2</v>
      </c>
      <c r="S59" s="4">
        <f>F59</f>
        <v>1.4675085174882006E-2</v>
      </c>
      <c r="T59" s="4"/>
      <c r="U59" s="4"/>
      <c r="V59" s="4"/>
    </row>
    <row r="60" spans="2:22" x14ac:dyDescent="0.25">
      <c r="B60" t="s">
        <v>22</v>
      </c>
      <c r="C60">
        <v>2017</v>
      </c>
      <c r="D60" s="6">
        <v>4.82</v>
      </c>
      <c r="E60" s="2">
        <v>646.75</v>
      </c>
      <c r="F60">
        <f>D60/E60</f>
        <v>7.452647854657905E-3</v>
      </c>
      <c r="G60" t="s">
        <v>0</v>
      </c>
      <c r="H60" t="s">
        <v>21</v>
      </c>
      <c r="L60">
        <f>C60</f>
        <v>2017</v>
      </c>
      <c r="M60" s="4" t="e">
        <f t="shared" ref="M60:Q62" si="7">IF($B60=M$5,$F60,NA())</f>
        <v>#N/A</v>
      </c>
      <c r="N60" s="4" t="e">
        <f t="shared" si="7"/>
        <v>#N/A</v>
      </c>
      <c r="O60" s="4" t="e">
        <f t="shared" si="7"/>
        <v>#N/A</v>
      </c>
      <c r="P60" s="4" t="e">
        <f t="shared" si="7"/>
        <v>#N/A</v>
      </c>
      <c r="Q60" s="4" t="e">
        <f t="shared" si="7"/>
        <v>#N/A</v>
      </c>
      <c r="R60" s="4">
        <f>IF($B60=R$5,$F60,NA())</f>
        <v>7.452647854657905E-3</v>
      </c>
      <c r="S60" s="4">
        <f>F60</f>
        <v>7.452647854657905E-3</v>
      </c>
      <c r="T60" s="4"/>
      <c r="U60" s="4"/>
      <c r="V60" s="4"/>
    </row>
    <row r="61" spans="2:22" x14ac:dyDescent="0.25">
      <c r="B61" t="s">
        <v>22</v>
      </c>
      <c r="C61">
        <v>2018</v>
      </c>
      <c r="D61" s="6">
        <v>6.22</v>
      </c>
      <c r="E61" s="2">
        <v>682.49</v>
      </c>
      <c r="F61">
        <f>D61/E61</f>
        <v>9.1136866474234041E-3</v>
      </c>
      <c r="G61" t="s">
        <v>0</v>
      </c>
      <c r="H61" t="s">
        <v>21</v>
      </c>
      <c r="L61">
        <f>C61</f>
        <v>2018</v>
      </c>
      <c r="M61" s="4" t="e">
        <f t="shared" si="7"/>
        <v>#N/A</v>
      </c>
      <c r="N61" s="4" t="e">
        <f t="shared" si="7"/>
        <v>#N/A</v>
      </c>
      <c r="O61" s="4" t="e">
        <f t="shared" si="7"/>
        <v>#N/A</v>
      </c>
      <c r="P61" s="4" t="e">
        <f t="shared" si="7"/>
        <v>#N/A</v>
      </c>
      <c r="Q61" s="4" t="e">
        <f t="shared" si="7"/>
        <v>#N/A</v>
      </c>
      <c r="R61" s="4">
        <f>IF($B61=R$5,$F61,NA())</f>
        <v>9.1136866474234041E-3</v>
      </c>
      <c r="S61" s="4">
        <f>F61</f>
        <v>9.1136866474234041E-3</v>
      </c>
      <c r="T61" s="4"/>
      <c r="U61" s="4"/>
      <c r="V61" s="4"/>
    </row>
    <row r="62" spans="2:22" x14ac:dyDescent="0.25">
      <c r="B62" t="s">
        <v>22</v>
      </c>
      <c r="C62">
        <v>2019</v>
      </c>
      <c r="D62" s="6">
        <v>4.49</v>
      </c>
      <c r="E62" s="2">
        <v>731.75</v>
      </c>
      <c r="F62">
        <f>D62/E62</f>
        <v>6.1359754014349167E-3</v>
      </c>
      <c r="G62" t="s">
        <v>0</v>
      </c>
      <c r="H62" t="s">
        <v>21</v>
      </c>
      <c r="L62">
        <f>C62</f>
        <v>2019</v>
      </c>
      <c r="M62" s="4" t="e">
        <f t="shared" si="7"/>
        <v>#N/A</v>
      </c>
      <c r="N62" s="4" t="e">
        <f t="shared" si="7"/>
        <v>#N/A</v>
      </c>
      <c r="O62" s="4" t="e">
        <f t="shared" si="7"/>
        <v>#N/A</v>
      </c>
      <c r="P62" s="4" t="e">
        <f t="shared" si="7"/>
        <v>#N/A</v>
      </c>
      <c r="Q62" s="4" t="e">
        <f t="shared" si="7"/>
        <v>#N/A</v>
      </c>
      <c r="R62" s="4">
        <f>IF($B62=R$5,$F62,NA())</f>
        <v>6.1359754014349167E-3</v>
      </c>
      <c r="S62" s="4">
        <f>F62</f>
        <v>6.1359754014349167E-3</v>
      </c>
      <c r="T62" s="4"/>
      <c r="U62" s="4"/>
      <c r="V62" s="4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ATR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Loaner</dc:creator>
  <cp:lastModifiedBy>Loaner</cp:lastModifiedBy>
  <dcterms:created xsi:type="dcterms:W3CDTF">2022-03-17T02:17:20Z</dcterms:created>
  <dcterms:modified xsi:type="dcterms:W3CDTF">2022-05-10T12:55:48Z</dcterms:modified>
</cp:coreProperties>
</file>